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aiza Pinto\Downloads\Gestión Financiera\"/>
    </mc:Choice>
  </mc:AlternateContent>
  <xr:revisionPtr revIDLastSave="0" documentId="13_ncr:1_{9701146E-F29A-4ECF-990A-F496CE97AB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INTEGRO" sheetId="1" r:id="rId1"/>
  </sheets>
  <externalReferences>
    <externalReference r:id="rId2"/>
  </externalReferences>
  <definedNames>
    <definedName name="_xlnm.Print_Area" localSheetId="0">REINTEGRO!$A$3:$J$167</definedName>
    <definedName name="_xlnm.Print_Titles" localSheetId="0">REINTEGRO!$3:$10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7" i="1" l="1"/>
  <c r="D145" i="1"/>
  <c r="D147" i="1" s="1"/>
  <c r="E147" i="1" s="1"/>
  <c r="J141" i="1"/>
  <c r="J149" i="1" s="1"/>
  <c r="J139" i="1"/>
  <c r="J128" i="1"/>
  <c r="I128" i="1"/>
  <c r="H128" i="1"/>
  <c r="G128" i="1"/>
  <c r="F128" i="1"/>
  <c r="E128" i="1"/>
  <c r="J127" i="1"/>
  <c r="I127" i="1"/>
  <c r="H127" i="1"/>
  <c r="G127" i="1"/>
  <c r="F127" i="1"/>
  <c r="E127" i="1"/>
  <c r="D127" i="1"/>
  <c r="J121" i="1"/>
  <c r="I121" i="1"/>
  <c r="H121" i="1"/>
  <c r="G121" i="1"/>
  <c r="F121" i="1"/>
  <c r="E121" i="1"/>
  <c r="J120" i="1"/>
  <c r="I120" i="1"/>
  <c r="H120" i="1"/>
  <c r="G120" i="1"/>
  <c r="F120" i="1"/>
  <c r="E120" i="1"/>
  <c r="D120" i="1"/>
  <c r="J114" i="1"/>
  <c r="I114" i="1"/>
  <c r="H114" i="1"/>
  <c r="G114" i="1"/>
  <c r="F114" i="1"/>
  <c r="E114" i="1"/>
  <c r="J113" i="1"/>
  <c r="I113" i="1"/>
  <c r="H113" i="1"/>
  <c r="G113" i="1"/>
  <c r="F113" i="1"/>
  <c r="E113" i="1"/>
  <c r="D113" i="1"/>
  <c r="J109" i="1"/>
  <c r="I109" i="1"/>
  <c r="H109" i="1"/>
  <c r="G109" i="1"/>
  <c r="F109" i="1"/>
  <c r="E109" i="1"/>
  <c r="J108" i="1"/>
  <c r="I108" i="1"/>
  <c r="H108" i="1"/>
  <c r="G108" i="1"/>
  <c r="F108" i="1"/>
  <c r="E108" i="1"/>
  <c r="J107" i="1"/>
  <c r="I107" i="1"/>
  <c r="H107" i="1"/>
  <c r="G107" i="1"/>
  <c r="F107" i="1"/>
  <c r="E107" i="1"/>
  <c r="J106" i="1"/>
  <c r="I106" i="1"/>
  <c r="H106" i="1"/>
  <c r="G106" i="1"/>
  <c r="F106" i="1"/>
  <c r="E106" i="1"/>
  <c r="D106" i="1"/>
  <c r="J100" i="1"/>
  <c r="I100" i="1"/>
  <c r="H100" i="1"/>
  <c r="G100" i="1"/>
  <c r="F100" i="1"/>
  <c r="E100" i="1"/>
  <c r="J99" i="1"/>
  <c r="I99" i="1"/>
  <c r="H99" i="1"/>
  <c r="G99" i="1"/>
  <c r="F99" i="1"/>
  <c r="E99" i="1"/>
  <c r="D99" i="1"/>
  <c r="J93" i="1"/>
  <c r="I93" i="1"/>
  <c r="H93" i="1"/>
  <c r="G93" i="1"/>
  <c r="F93" i="1"/>
  <c r="E93" i="1"/>
  <c r="J92" i="1"/>
  <c r="I92" i="1"/>
  <c r="H92" i="1"/>
  <c r="G92" i="1"/>
  <c r="F92" i="1"/>
  <c r="E92" i="1"/>
  <c r="D92" i="1"/>
  <c r="J86" i="1"/>
  <c r="I86" i="1"/>
  <c r="H86" i="1"/>
  <c r="G86" i="1"/>
  <c r="F86" i="1"/>
  <c r="E86" i="1"/>
  <c r="J85" i="1"/>
  <c r="I85" i="1"/>
  <c r="H85" i="1"/>
  <c r="G85" i="1"/>
  <c r="F85" i="1"/>
  <c r="E85" i="1"/>
  <c r="D85" i="1"/>
  <c r="J79" i="1"/>
  <c r="I79" i="1"/>
  <c r="H79" i="1"/>
  <c r="G79" i="1"/>
  <c r="F79" i="1"/>
  <c r="E79" i="1"/>
  <c r="J78" i="1"/>
  <c r="I78" i="1"/>
  <c r="H78" i="1"/>
  <c r="G78" i="1"/>
  <c r="F78" i="1"/>
  <c r="E78" i="1"/>
  <c r="D78" i="1"/>
  <c r="J72" i="1"/>
  <c r="I72" i="1"/>
  <c r="H72" i="1"/>
  <c r="G72" i="1"/>
  <c r="F72" i="1"/>
  <c r="E72" i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J64" i="1"/>
  <c r="I64" i="1"/>
  <c r="H64" i="1"/>
  <c r="G64" i="1"/>
  <c r="F64" i="1"/>
  <c r="E64" i="1"/>
  <c r="D64" i="1"/>
  <c r="J58" i="1"/>
  <c r="I58" i="1"/>
  <c r="H58" i="1"/>
  <c r="G58" i="1"/>
  <c r="F58" i="1"/>
  <c r="E58" i="1"/>
  <c r="J57" i="1"/>
  <c r="I57" i="1"/>
  <c r="H57" i="1"/>
  <c r="G57" i="1"/>
  <c r="F57" i="1"/>
  <c r="E57" i="1"/>
  <c r="D57" i="1"/>
  <c r="J51" i="1"/>
  <c r="I51" i="1"/>
  <c r="H51" i="1"/>
  <c r="G51" i="1"/>
  <c r="F51" i="1"/>
  <c r="E51" i="1"/>
  <c r="J50" i="1"/>
  <c r="I50" i="1"/>
  <c r="H50" i="1"/>
  <c r="G50" i="1"/>
  <c r="F50" i="1"/>
  <c r="E50" i="1"/>
  <c r="D50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D42" i="1"/>
  <c r="J36" i="1"/>
  <c r="I36" i="1"/>
  <c r="H36" i="1"/>
  <c r="G36" i="1"/>
  <c r="F36" i="1"/>
  <c r="E36" i="1"/>
  <c r="J35" i="1"/>
  <c r="I35" i="1"/>
  <c r="H35" i="1"/>
  <c r="G35" i="1"/>
  <c r="F35" i="1"/>
  <c r="E35" i="1"/>
  <c r="D35" i="1"/>
  <c r="J31" i="1"/>
  <c r="I31" i="1"/>
  <c r="H31" i="1"/>
  <c r="G31" i="1"/>
  <c r="F31" i="1"/>
  <c r="E31" i="1"/>
  <c r="J30" i="1"/>
  <c r="I30" i="1"/>
  <c r="H30" i="1"/>
  <c r="G30" i="1"/>
  <c r="F30" i="1"/>
  <c r="E30" i="1"/>
  <c r="D30" i="1"/>
  <c r="J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D23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J13" i="1" s="1"/>
  <c r="G13" i="1" s="1"/>
  <c r="I17" i="1"/>
  <c r="H17" i="1"/>
  <c r="G17" i="1"/>
  <c r="F17" i="1"/>
  <c r="E17" i="1"/>
  <c r="J16" i="1"/>
  <c r="I16" i="1"/>
  <c r="H16" i="1"/>
  <c r="G16" i="1"/>
  <c r="F16" i="1"/>
  <c r="E16" i="1"/>
  <c r="D16" i="1"/>
  <c r="J12" i="1"/>
  <c r="I12" i="1"/>
  <c r="H12" i="1"/>
  <c r="G12" i="1"/>
  <c r="F12" i="1"/>
  <c r="E12" i="1"/>
  <c r="J11" i="1"/>
  <c r="I11" i="1"/>
  <c r="H11" i="1"/>
  <c r="G11" i="1"/>
  <c r="F11" i="1"/>
  <c r="E11" i="1"/>
  <c r="D11" i="1"/>
  <c r="J39" i="1" l="1"/>
  <c r="G39" i="1" s="1"/>
  <c r="J54" i="1"/>
  <c r="G54" i="1" s="1"/>
  <c r="J82" i="1"/>
  <c r="G82" i="1" s="1"/>
  <c r="J110" i="1"/>
  <c r="G110" i="1" s="1"/>
  <c r="J47" i="1"/>
  <c r="J61" i="1"/>
  <c r="J89" i="1"/>
  <c r="G89" i="1" s="1"/>
  <c r="J117" i="1"/>
  <c r="G117" i="1" s="1"/>
  <c r="J68" i="1"/>
  <c r="J96" i="1"/>
  <c r="J124" i="1"/>
  <c r="G124" i="1" s="1"/>
  <c r="G20" i="1"/>
  <c r="G27" i="1"/>
  <c r="J20" i="1"/>
  <c r="J32" i="1"/>
  <c r="G32" i="1" s="1"/>
  <c r="J75" i="1"/>
  <c r="G75" i="1" s="1"/>
  <c r="J103" i="1"/>
  <c r="G103" i="1" s="1"/>
  <c r="J131" i="1"/>
  <c r="G131" i="1" s="1"/>
  <c r="G47" i="1"/>
  <c r="G61" i="1"/>
  <c r="G68" i="1"/>
  <c r="G96" i="1"/>
  <c r="E145" i="1"/>
  <c r="E153" i="1" s="1"/>
  <c r="J134" i="1" s="1"/>
  <c r="J133" i="1" l="1"/>
  <c r="J135" i="1" s="1"/>
  <c r="J140" i="1" s="1"/>
  <c r="J143" i="1" s="1"/>
</calcChain>
</file>

<file path=xl/sharedStrings.xml><?xml version="1.0" encoding="utf-8"?>
<sst xmlns="http://schemas.openxmlformats.org/spreadsheetml/2006/main" count="355" uniqueCount="90">
  <si>
    <t>GESTION FINANCIERA</t>
  </si>
  <si>
    <t>INFORME MENSUAL DE GASTOS CAJA MENOR</t>
  </si>
  <si>
    <t xml:space="preserve"> </t>
  </si>
  <si>
    <t>CODIGO</t>
  </si>
  <si>
    <t>DENOMINACION DEL RUBRO</t>
  </si>
  <si>
    <t>MONTO MENSUAL POR RUBRO</t>
  </si>
  <si>
    <t>RECIBO NUMERO</t>
  </si>
  <si>
    <t>CONCEPTO</t>
  </si>
  <si>
    <t>NOMBRE PROVEEDOR</t>
  </si>
  <si>
    <t>NUMERO FACTURA O DOCUMENTO EQUIVALENTE</t>
  </si>
  <si>
    <t>FECHA</t>
  </si>
  <si>
    <t>VALOR</t>
  </si>
  <si>
    <t>3.1.2.02.02.03.0006.003</t>
  </si>
  <si>
    <t xml:space="preserve">SERVICIOS DE MANTENIMIENTO Y REPARACIÓN DE COMPUTADORES Y EQUIPO PERIFÉRICO </t>
  </si>
  <si>
    <t>REINTEGRO</t>
  </si>
  <si>
    <t>3.1.2.02.02.01.0002.000</t>
  </si>
  <si>
    <t>SERVICIOS DE TRANSPORTE DE PASAJEROS</t>
  </si>
  <si>
    <t xml:space="preserve">3.1.2.02.02.03.0006.004 </t>
  </si>
  <si>
    <t>SERVICIOS DE MANTENIMIENTO Y REPARACIÓN DE MAQUINARIA Y EQUIPO DE TRANSPORTE</t>
  </si>
  <si>
    <t>3.1.2.02.02.03.0007.002</t>
  </si>
  <si>
    <t xml:space="preserve">SERVICIOS DE IMPRESIÓN </t>
  </si>
  <si>
    <t xml:space="preserve">3.1.2.02.02.03.0002.001 </t>
  </si>
  <si>
    <t xml:space="preserve">SERVICIOS DE DOCUMENTACIÓN Y CERTIFICACIÓN JURÍDICA </t>
  </si>
  <si>
    <t>3.1.2.02.01.02.0002.000</t>
  </si>
  <si>
    <t>PASTA O PULPA, PAPEL Y PRODUCTOS DE PAPEL; IMPRESOS Y ARTÍCULOS RELACIONADOS</t>
  </si>
  <si>
    <t>3.1.2.02.01.03.0002.000</t>
  </si>
  <si>
    <t xml:space="preserve">PRODUCTOS METÁLICOS ELABORADOS </t>
  </si>
  <si>
    <t xml:space="preserve">3.1.2.02.01.03.0007.000 </t>
  </si>
  <si>
    <t>EQUIPO Y APARATOS DE RADIO, TELEVISIÓN Y COMUNICACIONES</t>
  </si>
  <si>
    <t xml:space="preserve">3.1.2.02.01.02.0001.000 </t>
  </si>
  <si>
    <t>PRODUCTOS DE MADERA, CORCHO, CESTERÍA Y ESPARTERÍA</t>
  </si>
  <si>
    <t>3.1.2.02.01.03.0005.000</t>
  </si>
  <si>
    <t xml:space="preserve">MAQUINARIA DE OFICINA, CONTABILIDAD E INFORMÁTICA </t>
  </si>
  <si>
    <t>3.1.2.02.01.02.0008.000</t>
  </si>
  <si>
    <t>MUEBLES; OTROS BIENES TRANSPORTABLES</t>
  </si>
  <si>
    <t xml:space="preserve">3.1.2.02.01.02.0006.000 </t>
  </si>
  <si>
    <t xml:space="preserve">PRODUCTOS DE CAUCHO Y PLÁSTICO </t>
  </si>
  <si>
    <t xml:space="preserve">3.1.2.02.01.02.0007.000 </t>
  </si>
  <si>
    <t>VIDRIO Y PRODUCTOS DE VIDRIO Y OTROS PRODUCTOS NO METÁLICOS N.C.P</t>
  </si>
  <si>
    <t xml:space="preserve">3.1.2.02.01.02.0004.000 </t>
  </si>
  <si>
    <t xml:space="preserve">QUÍMICOS BÁSICOS </t>
  </si>
  <si>
    <t>3.1.2.02.01.02.0005.000</t>
  </si>
  <si>
    <t xml:space="preserve">OTROS PRODUCTOS QUÍMICOS; FIBRAS ARTIFICIALES (O FIBRAS INDUSTRIALES HECHAS POR EL HOMBRE) </t>
  </si>
  <si>
    <t xml:space="preserve">3.I.2.02.01.03.0003.000 </t>
  </si>
  <si>
    <t>MAQUINARIA PARA USOS GENERALES</t>
  </si>
  <si>
    <t>3-3-1-15-02-17-0999-139</t>
  </si>
  <si>
    <t>GESTIÓN, APROVECHAMIENTO ECONÓMICO, SOSTENIBILIDAD Y MEJORAMIENTO DE EQUIPAMIENOS CULTURALES.</t>
  </si>
  <si>
    <t>3-3-1-15-03-25-0996-157</t>
  </si>
  <si>
    <t>INTEGRACIÓN ENTRE EL ARTE, LA CULTURA CIENTÍFICA, LA TECNOLOGÍA Y LA CIUDAD</t>
  </si>
  <si>
    <t>TOTAL BRUTO</t>
  </si>
  <si>
    <t>(-) RETENCIONES DEL MES</t>
  </si>
  <si>
    <t>TOTAL A GIRAR</t>
  </si>
  <si>
    <t>DETALLE RETENCIONES</t>
  </si>
  <si>
    <t>MOVIMIENTOS</t>
  </si>
  <si>
    <t>CONCEPTO DEL GASTO</t>
  </si>
  <si>
    <t>VALOR BRUTO</t>
  </si>
  <si>
    <t>EFECTIVO A 30/04/2019</t>
  </si>
  <si>
    <t>Servicios y Compras</t>
  </si>
  <si>
    <t>VALOR REINTEGRO</t>
  </si>
  <si>
    <t>TOTAL VALOR BRUTO</t>
  </si>
  <si>
    <t>SALDO BANCO A 30/04/2019</t>
  </si>
  <si>
    <t>DEDUCCIONES</t>
  </si>
  <si>
    <t>VALE PROVISIONAL</t>
  </si>
  <si>
    <t>CONCEPTO DEDUCCION</t>
  </si>
  <si>
    <t>VALOR BASE</t>
  </si>
  <si>
    <t>VALOR DEDUCIDO</t>
  </si>
  <si>
    <t>TOTAL CAJA</t>
  </si>
  <si>
    <t>Rete fuente honorarios</t>
  </si>
  <si>
    <t xml:space="preserve">RETIRO 1 </t>
  </si>
  <si>
    <t>Rete fuente servicios</t>
  </si>
  <si>
    <t xml:space="preserve">RETIRO 2 </t>
  </si>
  <si>
    <t>Rete fuente compras</t>
  </si>
  <si>
    <t>Reteica</t>
  </si>
  <si>
    <t>TOTAL RETIROS</t>
  </si>
  <si>
    <t>Reteiva</t>
  </si>
  <si>
    <t>Estampilla U. Distrital</t>
  </si>
  <si>
    <t>SALDO BANCO</t>
  </si>
  <si>
    <t>Estampilla Pro Mayor</t>
  </si>
  <si>
    <t>Estampilla Pro Cultura</t>
  </si>
  <si>
    <t>VALOR DEDUCCIONES</t>
  </si>
  <si>
    <t>VALOR NETO</t>
  </si>
  <si>
    <t>OBSERVACIONES: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</si>
  <si>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</si>
  <si>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Responsable Caja Menor</t>
  </si>
  <si>
    <t>Ordenador del Gasto</t>
  </si>
  <si>
    <t>Nombre</t>
  </si>
  <si>
    <t>Cargo</t>
  </si>
  <si>
    <t>Fecha: 29/10/2019</t>
  </si>
  <si>
    <t>Versión: 3</t>
  </si>
  <si>
    <t>Código: GFI-F-14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</si>
</sst>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$-240A]#,##0.00;[Red]&quot;(&quot;[$$-240A]#,##0.00&quot;)&quot;"/>
    <numFmt numFmtId="165" formatCode="[$$-240A]&quot; &quot;#,##0.00"/>
    <numFmt numFmtId="166" formatCode="&quot;$ &quot;#,##0"/>
    <numFmt numFmtId="167" formatCode="#,##0.00;&quot;-&quot;#,##0.00"/>
    <numFmt numFmtId="168" formatCode="[$$-240A]#,##0&quot; &quot;;[$$-240A]&quot;(&quot;#,##0&quot;)&quot;;[$$-240A]&quot;-&quot;#&quot; &quot;;@&quot; &quot;"/>
    <numFmt numFmtId="169" formatCode="[$$-240A]#,##0;[Red]&quot;(&quot;[$$-240A]#,##0&quot;)&quot;"/>
    <numFmt numFmtId="170" formatCode="[$$-240A]&quot; &quot;#,##0.00&quot; &quot;;[Red]&quot;(&quot;[$$-240A]&quot; &quot;#,##0.00&quot;)&quot;"/>
  </numFmts>
  <fonts count="14" x14ac:knownFonts="1"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 Black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7" fontId="0" fillId="0" borderId="0" xfId="0" applyNumberFormat="1" applyAlignment="1">
      <alignment horizontal="right"/>
    </xf>
    <xf numFmtId="4" fontId="0" fillId="0" borderId="0" xfId="0" applyNumberFormat="1"/>
    <xf numFmtId="165" fontId="4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right"/>
    </xf>
    <xf numFmtId="0" fontId="5" fillId="0" borderId="0" xfId="0" applyFont="1"/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right" vertical="center"/>
    </xf>
    <xf numFmtId="168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4" fontId="5" fillId="0" borderId="0" xfId="0" applyNumberFormat="1" applyFont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67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justify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168" fontId="7" fillId="0" borderId="0" xfId="0" applyNumberFormat="1" applyFont="1" applyAlignment="1">
      <alignment horizontal="center" wrapText="1"/>
    </xf>
    <xf numFmtId="4" fontId="9" fillId="0" borderId="1" xfId="0" applyNumberFormat="1" applyFont="1" applyBorder="1"/>
    <xf numFmtId="49" fontId="10" fillId="0" borderId="1" xfId="0" applyNumberFormat="1" applyFont="1" applyBorder="1"/>
    <xf numFmtId="49" fontId="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5" fontId="4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9" fontId="8" fillId="0" borderId="0" xfId="0" applyNumberFormat="1" applyFont="1"/>
    <xf numFmtId="166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/>
    <xf numFmtId="166" fontId="5" fillId="0" borderId="0" xfId="0" applyNumberFormat="1" applyFont="1" applyAlignment="1">
      <alignment horizontal="center" vertical="top" wrapText="1"/>
    </xf>
    <xf numFmtId="3" fontId="0" fillId="0" borderId="0" xfId="0" applyNumberFormat="1"/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169" fontId="8" fillId="0" borderId="1" xfId="0" applyNumberFormat="1" applyFont="1" applyBorder="1"/>
    <xf numFmtId="4" fontId="8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left" vertical="center"/>
    </xf>
    <xf numFmtId="3" fontId="8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4" fontId="8" fillId="0" borderId="0" xfId="0" applyNumberFormat="1" applyFont="1"/>
    <xf numFmtId="4" fontId="5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165" fontId="11" fillId="0" borderId="0" xfId="0" applyNumberFormat="1" applyFont="1" applyAlignment="1">
      <alignment horizontal="right"/>
    </xf>
    <xf numFmtId="169" fontId="0" fillId="0" borderId="12" xfId="0" applyNumberFormat="1" applyBorder="1"/>
    <xf numFmtId="169" fontId="0" fillId="0" borderId="3" xfId="0" applyNumberFormat="1" applyBorder="1"/>
    <xf numFmtId="49" fontId="8" fillId="3" borderId="1" xfId="0" applyNumberFormat="1" applyFont="1" applyFill="1" applyBorder="1" applyAlignment="1">
      <alignment horizontal="left" vertical="center"/>
    </xf>
    <xf numFmtId="169" fontId="0" fillId="0" borderId="1" xfId="0" applyNumberFormat="1" applyBorder="1"/>
    <xf numFmtId="49" fontId="8" fillId="0" borderId="1" xfId="0" applyNumberFormat="1" applyFont="1" applyBorder="1" applyAlignment="1">
      <alignment horizontal="left" vertical="center"/>
    </xf>
    <xf numFmtId="170" fontId="0" fillId="0" borderId="0" xfId="0" applyNumberFormat="1"/>
    <xf numFmtId="164" fontId="0" fillId="0" borderId="1" xfId="0" applyNumberFormat="1" applyBorder="1"/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4" fontId="12" fillId="0" borderId="0" xfId="0" applyNumberFormat="1" applyFont="1"/>
    <xf numFmtId="165" fontId="1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NumberFormat="1" applyFont="1"/>
    <xf numFmtId="165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Border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3" xfId="0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0" fillId="0" borderId="15" xfId="0" applyBorder="1"/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</xdr:row>
      <xdr:rowOff>9525</xdr:rowOff>
    </xdr:from>
    <xdr:to>
      <xdr:col>1</xdr:col>
      <xdr:colOff>1250632</xdr:colOff>
      <xdr:row>7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A22047-FA3A-42D0-97A6-7209E8EF9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533400"/>
          <a:ext cx="812482" cy="723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Alarcon/IDARTES/SAF/Caja%20Menor/CAJA%20%20Inicial%202019%20Ajust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IL 2019"/>
      <sheetName val="RUBROS"/>
      <sheetName val="REINTEGRO"/>
      <sheetName val="SOLICITUD"/>
      <sheetName val="PROVISIONALES1"/>
      <sheetName val="ARQUEO"/>
      <sheetName val="RETEFUENTE (2)"/>
      <sheetName val="RETEFUENTE"/>
      <sheetName val="CONCILIACION"/>
      <sheetName val="PLAN-TRANS"/>
      <sheetName val="LIBRO_BANCOS"/>
      <sheetName val="LIBRO_DIARIO"/>
    </sheetNames>
    <sheetDataSet>
      <sheetData sheetId="0">
        <row r="2">
          <cell r="A2" t="str">
            <v>1</v>
          </cell>
        </row>
        <row r="3">
          <cell r="A3" t="str">
            <v>2</v>
          </cell>
        </row>
        <row r="6">
          <cell r="A6" t="str">
            <v>5</v>
          </cell>
        </row>
        <row r="7">
          <cell r="A7" t="str">
            <v>6</v>
          </cell>
        </row>
        <row r="8">
          <cell r="A8" t="str">
            <v>7</v>
          </cell>
        </row>
        <row r="9">
          <cell r="A9" t="str">
            <v>8</v>
          </cell>
        </row>
        <row r="10">
          <cell r="A10" t="str">
            <v>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2">
          <cell r="A22" t="str">
            <v>21</v>
          </cell>
        </row>
        <row r="24">
          <cell r="A24" t="str">
            <v>23</v>
          </cell>
        </row>
        <row r="25">
          <cell r="A25" t="str">
            <v>24</v>
          </cell>
        </row>
      </sheetData>
      <sheetData sheetId="1">
        <row r="2">
          <cell r="B2">
            <v>150000</v>
          </cell>
        </row>
        <row r="3">
          <cell r="B3">
            <v>500000</v>
          </cell>
        </row>
        <row r="5">
          <cell r="B5">
            <v>1050000</v>
          </cell>
        </row>
        <row r="7">
          <cell r="B7">
            <v>600000</v>
          </cell>
        </row>
      </sheetData>
      <sheetData sheetId="2">
        <row r="13">
          <cell r="J1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F27">
            <v>0</v>
          </cell>
        </row>
      </sheetData>
      <sheetData sheetId="11">
        <row r="38">
          <cell r="E38">
            <v>0</v>
          </cell>
          <cell r="F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67"/>
  <sheetViews>
    <sheetView tabSelected="1" view="pageBreakPreview" zoomScale="70" zoomScaleNormal="70" zoomScaleSheetLayoutView="70" workbookViewId="0">
      <selection activeCell="K8" sqref="K8"/>
    </sheetView>
  </sheetViews>
  <sheetFormatPr baseColWidth="10" defaultRowHeight="14.85" customHeight="1" x14ac:dyDescent="0.3"/>
  <cols>
    <col min="1" max="1" width="0.25" customWidth="1"/>
    <col min="2" max="2" width="20.375" customWidth="1"/>
    <col min="3" max="3" width="25.375" customWidth="1"/>
    <col min="4" max="4" width="19.375" customWidth="1"/>
    <col min="5" max="5" width="14" customWidth="1"/>
    <col min="6" max="6" width="25.875" customWidth="1"/>
    <col min="7" max="7" width="18.5" style="68" customWidth="1"/>
    <col min="8" max="8" width="18" customWidth="1"/>
    <col min="9" max="9" width="17.25" style="69" customWidth="1"/>
    <col min="10" max="10" width="17.5" style="27" customWidth="1"/>
    <col min="11" max="11" width="18.125" style="1" customWidth="1"/>
    <col min="12" max="12" width="22.5" style="2" customWidth="1"/>
    <col min="13" max="13" width="24.875" style="3" customWidth="1"/>
    <col min="14" max="14" width="21.625" style="4" customWidth="1"/>
    <col min="15" max="15" width="12.875" style="5" customWidth="1"/>
    <col min="16" max="16" width="13" style="6" customWidth="1"/>
    <col min="17" max="17" width="10.25" customWidth="1"/>
    <col min="18" max="19" width="12.375" style="2" customWidth="1"/>
    <col min="20" max="1023" width="10.25" customWidth="1"/>
    <col min="1024" max="1024" width="11" customWidth="1"/>
  </cols>
  <sheetData>
    <row r="3" spans="2:24" ht="12.95" customHeight="1" x14ac:dyDescent="0.3">
      <c r="B3" s="113"/>
      <c r="C3" s="114" t="s">
        <v>0</v>
      </c>
      <c r="D3" s="114"/>
      <c r="E3" s="114"/>
      <c r="F3" s="114"/>
      <c r="G3" s="114"/>
      <c r="H3" s="114"/>
      <c r="I3" s="115" t="s">
        <v>89</v>
      </c>
      <c r="J3" s="115"/>
    </row>
    <row r="4" spans="2:24" ht="12.95" customHeight="1" x14ac:dyDescent="0.3">
      <c r="B4" s="113"/>
      <c r="C4" s="114"/>
      <c r="D4" s="114"/>
      <c r="E4" s="114"/>
      <c r="F4" s="114"/>
      <c r="G4" s="114"/>
      <c r="H4" s="114"/>
      <c r="I4" s="115"/>
      <c r="J4" s="115"/>
    </row>
    <row r="5" spans="2:24" ht="9.75" customHeight="1" x14ac:dyDescent="0.3">
      <c r="B5" s="113"/>
      <c r="C5" s="114"/>
      <c r="D5" s="114"/>
      <c r="E5" s="114"/>
      <c r="F5" s="114"/>
      <c r="G5" s="114"/>
      <c r="H5" s="114"/>
      <c r="I5" s="115" t="s">
        <v>87</v>
      </c>
      <c r="J5" s="115"/>
    </row>
    <row r="6" spans="2:24" ht="12.95" customHeight="1" x14ac:dyDescent="0.3">
      <c r="B6" s="113"/>
      <c r="C6" s="114" t="s">
        <v>1</v>
      </c>
      <c r="D6" s="114"/>
      <c r="E6" s="114"/>
      <c r="F6" s="114"/>
      <c r="G6" s="114"/>
      <c r="H6" s="114"/>
      <c r="I6" s="115"/>
      <c r="J6" s="115"/>
    </row>
    <row r="7" spans="2:24" ht="12.95" customHeight="1" x14ac:dyDescent="0.3">
      <c r="B7" s="113"/>
      <c r="C7" s="114"/>
      <c r="D7" s="114"/>
      <c r="E7" s="114"/>
      <c r="F7" s="114"/>
      <c r="G7" s="114"/>
      <c r="H7" s="114"/>
      <c r="I7" s="115" t="s">
        <v>88</v>
      </c>
      <c r="J7" s="115"/>
      <c r="Q7" t="s">
        <v>2</v>
      </c>
    </row>
    <row r="8" spans="2:24" ht="21" customHeight="1" x14ac:dyDescent="0.3">
      <c r="B8" s="113"/>
      <c r="C8" s="114"/>
      <c r="D8" s="114"/>
      <c r="E8" s="114"/>
      <c r="F8" s="114"/>
      <c r="G8" s="114"/>
      <c r="H8" s="114"/>
      <c r="I8" s="115"/>
      <c r="J8" s="115"/>
    </row>
    <row r="9" spans="2:24" ht="12.2" customHeight="1" x14ac:dyDescent="0.2">
      <c r="B9" s="116"/>
      <c r="C9" s="116"/>
      <c r="D9" s="116"/>
      <c r="E9" s="116"/>
      <c r="F9" s="116"/>
      <c r="G9" s="116"/>
      <c r="H9" s="116"/>
      <c r="I9" s="116"/>
      <c r="J9" s="116"/>
      <c r="M9" s="7"/>
    </row>
    <row r="10" spans="2:24" ht="43.9" customHeight="1" x14ac:dyDescent="0.2">
      <c r="B10" s="8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10" t="s">
        <v>9</v>
      </c>
      <c r="I10" s="9" t="s">
        <v>10</v>
      </c>
      <c r="J10" s="11" t="s">
        <v>11</v>
      </c>
      <c r="M10" s="7"/>
      <c r="O10" s="12"/>
      <c r="P10" s="13"/>
      <c r="W10" s="4"/>
      <c r="X10" s="4"/>
    </row>
    <row r="11" spans="2:24" ht="36" customHeight="1" x14ac:dyDescent="0.2">
      <c r="B11" s="117" t="s">
        <v>12</v>
      </c>
      <c r="C11" s="119" t="s">
        <v>13</v>
      </c>
      <c r="D11" s="121">
        <f>+[1]RUBROS!B2</f>
        <v>150000</v>
      </c>
      <c r="E11" s="14" t="str">
        <f>+'[1]ABRIL 2019'!A7</f>
        <v>6</v>
      </c>
      <c r="F11" s="15">
        <f>+'[1]ABRIL 2019'!B7</f>
        <v>0</v>
      </c>
      <c r="G11" s="15">
        <f>+'[1]ABRIL 2019'!C7</f>
        <v>0</v>
      </c>
      <c r="H11" s="16">
        <f>+'[1]ABRIL 2019'!D7</f>
        <v>0</v>
      </c>
      <c r="I11" s="17">
        <f>+'[1]ABRIL 2019'!E7</f>
        <v>0</v>
      </c>
      <c r="J11" s="18">
        <f>+'[1]ABRIL 2019'!F7</f>
        <v>0</v>
      </c>
      <c r="M11" s="7"/>
      <c r="O11" s="12"/>
      <c r="P11" s="13"/>
      <c r="W11" s="4"/>
      <c r="X11" s="4"/>
    </row>
    <row r="12" spans="2:24" ht="33.75" customHeight="1" x14ac:dyDescent="0.2">
      <c r="B12" s="118"/>
      <c r="C12" s="120"/>
      <c r="D12" s="121"/>
      <c r="E12" s="14" t="str">
        <f>+'[1]ABRIL 2019'!A25</f>
        <v>24</v>
      </c>
      <c r="F12" s="15">
        <f>+'[1]ABRIL 2019'!B25</f>
        <v>0</v>
      </c>
      <c r="G12" s="15">
        <f>+'[1]ABRIL 2019'!C25</f>
        <v>0</v>
      </c>
      <c r="H12" s="16">
        <f>+'[1]ABRIL 2019'!D25</f>
        <v>0</v>
      </c>
      <c r="I12" s="17">
        <f>+'[1]ABRIL 2019'!E25</f>
        <v>0</v>
      </c>
      <c r="J12" s="18">
        <f>+'[1]ABRIL 2019'!F25</f>
        <v>0</v>
      </c>
      <c r="M12" s="7"/>
      <c r="O12" s="12"/>
      <c r="P12" s="13"/>
      <c r="W12" s="4"/>
      <c r="X12" s="4"/>
    </row>
    <row r="13" spans="2:24" ht="33.75" customHeight="1" x14ac:dyDescent="0.2">
      <c r="B13" s="19"/>
      <c r="C13" s="20"/>
      <c r="D13" s="21"/>
      <c r="E13" s="22"/>
      <c r="F13" s="23"/>
      <c r="G13" s="24">
        <f>D11-J13</f>
        <v>150000</v>
      </c>
      <c r="H13" s="25"/>
      <c r="I13" s="26" t="s">
        <v>14</v>
      </c>
      <c r="J13" s="27">
        <f>SUM(J16:J19)</f>
        <v>0</v>
      </c>
      <c r="M13" s="7"/>
      <c r="O13" s="12"/>
      <c r="P13" s="13"/>
      <c r="W13" s="4"/>
      <c r="X13" s="4"/>
    </row>
    <row r="14" spans="2:24" ht="24.75" customHeight="1" x14ac:dyDescent="0.2">
      <c r="B14" s="19"/>
      <c r="C14" s="20"/>
      <c r="D14" s="21"/>
      <c r="E14" s="22"/>
      <c r="F14" s="23"/>
      <c r="G14" s="23"/>
      <c r="H14" s="28"/>
      <c r="I14" s="29"/>
      <c r="J14" s="30"/>
      <c r="M14" s="7"/>
      <c r="O14" s="12"/>
      <c r="P14" s="13"/>
      <c r="W14" s="4"/>
      <c r="X14" s="4"/>
    </row>
    <row r="15" spans="2:24" ht="45" customHeight="1" x14ac:dyDescent="0.2">
      <c r="B15" s="8" t="s">
        <v>3</v>
      </c>
      <c r="C15" s="31" t="s">
        <v>4</v>
      </c>
      <c r="D15" s="31" t="s">
        <v>5</v>
      </c>
      <c r="E15" s="31" t="s">
        <v>6</v>
      </c>
      <c r="F15" s="31" t="s">
        <v>7</v>
      </c>
      <c r="G15" s="31" t="s">
        <v>8</v>
      </c>
      <c r="H15" s="32" t="s">
        <v>9</v>
      </c>
      <c r="I15" s="31" t="s">
        <v>10</v>
      </c>
      <c r="J15" s="33" t="s">
        <v>11</v>
      </c>
      <c r="M15" s="7"/>
      <c r="O15" s="12"/>
      <c r="P15" s="13"/>
      <c r="W15" s="4"/>
      <c r="X15" s="4"/>
    </row>
    <row r="16" spans="2:24" ht="20.25" x14ac:dyDescent="0.2">
      <c r="B16" s="122" t="s">
        <v>15</v>
      </c>
      <c r="C16" s="125" t="s">
        <v>16</v>
      </c>
      <c r="D16" s="128">
        <f>+[1]RUBROS!B3</f>
        <v>500000</v>
      </c>
      <c r="E16" s="34" t="str">
        <f>+'[1]ABRIL 2019'!A2</f>
        <v>1</v>
      </c>
      <c r="F16" s="35">
        <f>+'[1]ABRIL 2019'!B2</f>
        <v>0</v>
      </c>
      <c r="G16" s="36">
        <f>+'[1]ABRIL 2019'!C2</f>
        <v>0</v>
      </c>
      <c r="H16" s="16">
        <f>+'[1]ABRIL 2019'!D2</f>
        <v>0</v>
      </c>
      <c r="I16" s="17">
        <f>+'[1]ABRIL 2019'!E2</f>
        <v>0</v>
      </c>
      <c r="J16" s="18">
        <f>+'[1]ABRIL 2019'!F2</f>
        <v>0</v>
      </c>
      <c r="M16" s="7"/>
      <c r="O16" s="12"/>
      <c r="P16" s="13"/>
      <c r="W16" s="4"/>
      <c r="X16" s="4"/>
    </row>
    <row r="17" spans="2:24" ht="20.25" x14ac:dyDescent="0.2">
      <c r="B17" s="123"/>
      <c r="C17" s="126"/>
      <c r="D17" s="128"/>
      <c r="E17" s="34" t="str">
        <f>+'[1]ABRIL 2019'!A22</f>
        <v>21</v>
      </c>
      <c r="F17" s="35">
        <f>+'[1]ABRIL 2019'!B22</f>
        <v>0</v>
      </c>
      <c r="G17" s="36">
        <f>+'[1]ABRIL 2019'!C22</f>
        <v>0</v>
      </c>
      <c r="H17" s="16">
        <f>+'[1]ABRIL 2019'!D22</f>
        <v>0</v>
      </c>
      <c r="I17" s="17">
        <f>+'[1]ABRIL 2019'!E22</f>
        <v>0</v>
      </c>
      <c r="J17" s="18">
        <f>+'[1]ABRIL 2019'!F22</f>
        <v>0</v>
      </c>
      <c r="M17" s="7"/>
      <c r="O17" s="12"/>
      <c r="P17" s="13"/>
      <c r="W17" s="4"/>
      <c r="X17" s="4"/>
    </row>
    <row r="18" spans="2:24" ht="20.25" x14ac:dyDescent="0.2">
      <c r="B18" s="123"/>
      <c r="C18" s="126"/>
      <c r="D18" s="128"/>
      <c r="E18" s="34" t="str">
        <f>+'[1]ABRIL 2019'!A24</f>
        <v>23</v>
      </c>
      <c r="F18" s="35">
        <f>+'[1]ABRIL 2019'!B24</f>
        <v>0</v>
      </c>
      <c r="G18" s="36">
        <f>+'[1]ABRIL 2019'!C24</f>
        <v>0</v>
      </c>
      <c r="H18" s="16">
        <f>+'[1]ABRIL 2019'!D24</f>
        <v>0</v>
      </c>
      <c r="I18" s="17">
        <f>+'[1]ABRIL 2019'!E24</f>
        <v>0</v>
      </c>
      <c r="J18" s="18">
        <f>+'[1]ABRIL 2019'!F24</f>
        <v>0</v>
      </c>
      <c r="M18" s="7"/>
      <c r="O18" s="12"/>
      <c r="P18" s="13"/>
      <c r="W18" s="4"/>
      <c r="X18" s="4"/>
    </row>
    <row r="19" spans="2:24" ht="20.25" x14ac:dyDescent="0.2">
      <c r="B19" s="124"/>
      <c r="C19" s="127"/>
      <c r="D19" s="128"/>
      <c r="E19" s="34">
        <f>+'[1]ABRIL 2019'!A26</f>
        <v>0</v>
      </c>
      <c r="F19" s="35">
        <f>+'[1]ABRIL 2019'!B26</f>
        <v>0</v>
      </c>
      <c r="G19" s="36">
        <f>+'[1]ABRIL 2019'!C25</f>
        <v>0</v>
      </c>
      <c r="H19" s="16">
        <f>+'[1]ABRIL 2019'!D26</f>
        <v>0</v>
      </c>
      <c r="I19" s="17">
        <f>+'[1]ABRIL 2019'!E26</f>
        <v>0</v>
      </c>
      <c r="J19" s="18">
        <f>+'[1]ABRIL 2019'!F26</f>
        <v>0</v>
      </c>
      <c r="M19" s="7"/>
      <c r="O19" s="12"/>
      <c r="P19" s="13"/>
      <c r="W19" s="4"/>
      <c r="X19" s="4"/>
    </row>
    <row r="20" spans="2:24" ht="20.25" x14ac:dyDescent="0.2">
      <c r="B20" s="37"/>
      <c r="C20" s="38"/>
      <c r="D20" s="39"/>
      <c r="E20" s="40"/>
      <c r="F20" s="41"/>
      <c r="G20" s="24">
        <f>D16-J20</f>
        <v>500000</v>
      </c>
      <c r="H20" s="25"/>
      <c r="I20" s="26" t="s">
        <v>14</v>
      </c>
      <c r="J20" s="27">
        <f>SUM(J23:J26)</f>
        <v>0</v>
      </c>
      <c r="M20" s="7"/>
      <c r="O20" s="12"/>
      <c r="P20" s="13"/>
      <c r="W20" s="4"/>
      <c r="X20" s="4"/>
    </row>
    <row r="21" spans="2:24" ht="20.25" x14ac:dyDescent="0.2">
      <c r="B21" s="37"/>
      <c r="C21" s="38"/>
      <c r="D21" s="39"/>
      <c r="E21" s="40"/>
      <c r="F21" s="41"/>
      <c r="G21" s="42"/>
      <c r="H21" s="28"/>
      <c r="I21" s="29"/>
      <c r="J21" s="30"/>
      <c r="M21" s="7"/>
      <c r="O21" s="12"/>
      <c r="P21" s="13"/>
      <c r="W21" s="4"/>
      <c r="X21" s="4"/>
    </row>
    <row r="22" spans="2:24" ht="36" x14ac:dyDescent="0.2">
      <c r="B22" s="8" t="s">
        <v>3</v>
      </c>
      <c r="C22" s="31" t="s">
        <v>4</v>
      </c>
      <c r="D22" s="31" t="s">
        <v>5</v>
      </c>
      <c r="E22" s="31" t="s">
        <v>6</v>
      </c>
      <c r="F22" s="31" t="s">
        <v>7</v>
      </c>
      <c r="G22" s="31" t="s">
        <v>8</v>
      </c>
      <c r="H22" s="32" t="s">
        <v>9</v>
      </c>
      <c r="I22" s="31" t="s">
        <v>10</v>
      </c>
      <c r="J22" s="33" t="s">
        <v>11</v>
      </c>
      <c r="M22" s="7"/>
      <c r="O22" s="12"/>
      <c r="P22" s="13"/>
      <c r="W22" s="4"/>
      <c r="X22" s="4"/>
    </row>
    <row r="23" spans="2:24" ht="20.25" x14ac:dyDescent="0.2">
      <c r="B23" s="122" t="s">
        <v>17</v>
      </c>
      <c r="C23" s="125" t="s">
        <v>18</v>
      </c>
      <c r="D23" s="128">
        <f>+[1]RUBROS!B4</f>
        <v>0</v>
      </c>
      <c r="E23" s="34" t="str">
        <f>+'[1]ABRIL 2019'!A8</f>
        <v>7</v>
      </c>
      <c r="F23" s="35">
        <f>+'[1]ABRIL 2019'!B8</f>
        <v>0</v>
      </c>
      <c r="G23" s="36">
        <f>+'[1]ABRIL 2019'!C8</f>
        <v>0</v>
      </c>
      <c r="H23" s="16">
        <f>+'[1]ABRIL 2019'!D8</f>
        <v>0</v>
      </c>
      <c r="I23" s="17">
        <f>+'[1]ABRIL 2019'!E8</f>
        <v>0</v>
      </c>
      <c r="J23" s="18">
        <f>+'[1]ABRIL 2019'!F8</f>
        <v>0</v>
      </c>
      <c r="M23" s="7"/>
      <c r="O23" s="12"/>
      <c r="P23" s="13"/>
      <c r="W23" s="4"/>
      <c r="X23" s="4"/>
    </row>
    <row r="24" spans="2:24" ht="20.25" x14ac:dyDescent="0.2">
      <c r="B24" s="123"/>
      <c r="C24" s="126"/>
      <c r="D24" s="128"/>
      <c r="E24" s="34">
        <f>+'[1]ABRIL 2019'!A28</f>
        <v>0</v>
      </c>
      <c r="F24" s="35">
        <f>+'[1]ABRIL 2019'!B28</f>
        <v>0</v>
      </c>
      <c r="G24" s="36">
        <f>+'[1]ABRIL 2019'!C28</f>
        <v>0</v>
      </c>
      <c r="H24" s="16">
        <f>+'[1]ABRIL 2019'!D28</f>
        <v>0</v>
      </c>
      <c r="I24" s="17">
        <f>+'[1]ABRIL 2019'!E28</f>
        <v>0</v>
      </c>
      <c r="J24" s="18">
        <f>+'[1]ABRIL 2019'!F28</f>
        <v>0</v>
      </c>
      <c r="M24" s="7"/>
      <c r="O24" s="12"/>
      <c r="P24" s="13"/>
      <c r="W24" s="4"/>
      <c r="X24" s="4"/>
    </row>
    <row r="25" spans="2:24" ht="20.25" customHeight="1" x14ac:dyDescent="0.2">
      <c r="B25" s="123"/>
      <c r="C25" s="126"/>
      <c r="D25" s="128"/>
      <c r="E25" s="34">
        <f>+'[1]ABRIL 2019'!A50</f>
        <v>0</v>
      </c>
      <c r="F25" s="35">
        <f>+'[1]ABRIL 2019'!B50</f>
        <v>0</v>
      </c>
      <c r="G25" s="36">
        <f>+'[1]ABRIL 2019'!C50</f>
        <v>0</v>
      </c>
      <c r="H25" s="16">
        <f>+'[1]ABRIL 2019'!D50</f>
        <v>0</v>
      </c>
      <c r="I25" s="17">
        <f>+'[1]ABRIL 2019'!E50</f>
        <v>0</v>
      </c>
      <c r="J25" s="18">
        <f>+'[1]ABRIL 2019'!F50</f>
        <v>0</v>
      </c>
      <c r="M25" s="7"/>
      <c r="O25" s="12"/>
      <c r="P25" s="13"/>
      <c r="W25" s="4"/>
      <c r="X25" s="4"/>
    </row>
    <row r="26" spans="2:24" ht="20.25" x14ac:dyDescent="0.2">
      <c r="B26" s="124"/>
      <c r="C26" s="127"/>
      <c r="D26" s="128"/>
      <c r="E26" s="34">
        <f>+'[1]ABRIL 2019'!A52</f>
        <v>0</v>
      </c>
      <c r="F26" s="35">
        <f>+'[1]ABRIL 2019'!B52</f>
        <v>0</v>
      </c>
      <c r="G26" s="36">
        <f>+'[1]ABRIL 2019'!C51</f>
        <v>0</v>
      </c>
      <c r="H26" s="16">
        <f>+'[1]ABRIL 2019'!D52</f>
        <v>0</v>
      </c>
      <c r="I26" s="17">
        <f>+'[1]ABRIL 2019'!E52</f>
        <v>0</v>
      </c>
      <c r="J26" s="18">
        <f>+'[1]ABRIL 2019'!F52</f>
        <v>0</v>
      </c>
      <c r="M26" s="7"/>
      <c r="O26" s="12"/>
      <c r="P26" s="13"/>
      <c r="W26" s="4"/>
      <c r="X26" s="4"/>
    </row>
    <row r="27" spans="2:24" ht="20.25" x14ac:dyDescent="0.2">
      <c r="B27" s="37"/>
      <c r="C27" s="38"/>
      <c r="D27" s="39"/>
      <c r="E27" s="40"/>
      <c r="F27" s="41"/>
      <c r="G27" s="24">
        <f>D23-J27</f>
        <v>0</v>
      </c>
      <c r="H27" s="25"/>
      <c r="I27" s="26" t="s">
        <v>14</v>
      </c>
      <c r="J27" s="27">
        <f>SUM(J41:J41)</f>
        <v>0</v>
      </c>
      <c r="M27" s="7"/>
      <c r="O27" s="12"/>
      <c r="P27" s="13"/>
      <c r="W27" s="4"/>
      <c r="X27" s="4"/>
    </row>
    <row r="28" spans="2:24" ht="20.25" x14ac:dyDescent="0.2">
      <c r="B28" s="37"/>
      <c r="C28" s="38"/>
      <c r="D28" s="39"/>
      <c r="E28" s="40"/>
      <c r="F28" s="41"/>
      <c r="G28" s="42"/>
      <c r="H28" s="28"/>
      <c r="I28" s="29"/>
      <c r="J28" s="30"/>
      <c r="M28" s="7"/>
      <c r="O28" s="12"/>
      <c r="P28" s="13"/>
      <c r="W28" s="4"/>
      <c r="X28" s="4"/>
    </row>
    <row r="29" spans="2:24" ht="36" x14ac:dyDescent="0.2">
      <c r="B29" s="43" t="s">
        <v>3</v>
      </c>
      <c r="C29" s="9" t="s">
        <v>4</v>
      </c>
      <c r="D29" s="9" t="s">
        <v>5</v>
      </c>
      <c r="E29" s="31" t="s">
        <v>6</v>
      </c>
      <c r="F29" s="31" t="s">
        <v>7</v>
      </c>
      <c r="G29" s="31" t="s">
        <v>8</v>
      </c>
      <c r="H29" s="32" t="s">
        <v>9</v>
      </c>
      <c r="I29" s="31" t="s">
        <v>10</v>
      </c>
      <c r="J29" s="33" t="s">
        <v>11</v>
      </c>
      <c r="M29" s="7"/>
      <c r="O29" s="12"/>
      <c r="P29" s="13"/>
      <c r="W29" s="4"/>
      <c r="X29" s="4"/>
    </row>
    <row r="30" spans="2:24" ht="20.25" x14ac:dyDescent="0.2">
      <c r="B30" s="117" t="s">
        <v>19</v>
      </c>
      <c r="C30" s="117" t="s">
        <v>20</v>
      </c>
      <c r="D30" s="128">
        <f>+[1]RUBROS!B5</f>
        <v>1050000</v>
      </c>
      <c r="E30" s="14" t="str">
        <f>+'[1]ABRIL 2019'!A6</f>
        <v>5</v>
      </c>
      <c r="F30" s="35">
        <f>+'[1]ABRIL 2019'!B6</f>
        <v>0</v>
      </c>
      <c r="G30" s="36">
        <f>+'[1]ABRIL 2019'!C6</f>
        <v>0</v>
      </c>
      <c r="H30" s="16">
        <f>+'[1]ABRIL 2019'!D6</f>
        <v>0</v>
      </c>
      <c r="I30" s="17">
        <f>+'[1]ABRIL 2019'!E6</f>
        <v>0</v>
      </c>
      <c r="J30" s="18">
        <f>+'[1]ABRIL 2019'!F6</f>
        <v>0</v>
      </c>
      <c r="M30" s="7"/>
      <c r="O30" s="12"/>
      <c r="P30" s="13"/>
      <c r="W30" s="4"/>
      <c r="X30" s="4"/>
    </row>
    <row r="31" spans="2:24" ht="14.85" customHeight="1" x14ac:dyDescent="0.3">
      <c r="B31" s="118"/>
      <c r="C31" s="118"/>
      <c r="D31" s="128"/>
      <c r="E31" s="34">
        <f>+'[1]ABRIL 2019'!A50</f>
        <v>0</v>
      </c>
      <c r="F31" s="35">
        <f>+'[1]ABRIL 2019'!B50</f>
        <v>0</v>
      </c>
      <c r="G31" s="36">
        <f>+'[1]ABRIL 2019'!C7</f>
        <v>0</v>
      </c>
      <c r="H31" s="16">
        <f>+'[1]ABRIL 2019'!D50</f>
        <v>0</v>
      </c>
      <c r="I31" s="17">
        <f>+'[1]ABRIL 2019'!E50</f>
        <v>0</v>
      </c>
      <c r="J31" s="18">
        <f>+'[1]ABRIL 2019'!F50</f>
        <v>0</v>
      </c>
      <c r="K31" s="1" t="s">
        <v>2</v>
      </c>
      <c r="O31" s="44"/>
      <c r="Q31" s="4"/>
      <c r="S31" s="2" t="s">
        <v>2</v>
      </c>
    </row>
    <row r="32" spans="2:24" ht="14.85" customHeight="1" x14ac:dyDescent="0.3">
      <c r="B32" s="19"/>
      <c r="C32" s="19"/>
      <c r="D32" s="39"/>
      <c r="E32" s="45" t="s">
        <v>2</v>
      </c>
      <c r="F32" s="46"/>
      <c r="G32" s="24">
        <f>D30-J32</f>
        <v>1050000</v>
      </c>
      <c r="H32" s="25"/>
      <c r="I32" s="26" t="s">
        <v>14</v>
      </c>
      <c r="J32" s="27">
        <f>SUM(J30:J31)</f>
        <v>0</v>
      </c>
      <c r="O32" s="44"/>
      <c r="Q32" s="4"/>
    </row>
    <row r="33" spans="2:19" ht="14.85" customHeight="1" x14ac:dyDescent="0.3">
      <c r="B33" s="19"/>
      <c r="C33" s="19"/>
      <c r="D33" s="39"/>
      <c r="E33" s="45"/>
      <c r="F33" s="46"/>
      <c r="G33" s="24"/>
      <c r="H33" s="25"/>
      <c r="I33" s="26"/>
      <c r="O33" s="44"/>
      <c r="Q33" s="4"/>
    </row>
    <row r="34" spans="2:19" ht="36" x14ac:dyDescent="0.3">
      <c r="B34" s="43" t="s">
        <v>3</v>
      </c>
      <c r="C34" s="9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10" t="s">
        <v>9</v>
      </c>
      <c r="I34" s="9" t="s">
        <v>10</v>
      </c>
      <c r="J34" s="47" t="s">
        <v>11</v>
      </c>
      <c r="O34" s="44"/>
      <c r="Q34" s="4"/>
    </row>
    <row r="35" spans="2:19" ht="14.85" customHeight="1" x14ac:dyDescent="0.3">
      <c r="B35" s="122" t="s">
        <v>21</v>
      </c>
      <c r="C35" s="122" t="s">
        <v>22</v>
      </c>
      <c r="D35" s="121">
        <f>+[1]RUBROS!B6</f>
        <v>0</v>
      </c>
      <c r="E35" s="14" t="str">
        <f>+'[1]ABRIL 2019'!A11</f>
        <v>10</v>
      </c>
      <c r="F35" s="35">
        <f>+'[1]ABRIL 2019'!B11</f>
        <v>0</v>
      </c>
      <c r="G35" s="36">
        <f>+'[1]ABRIL 2019'!C11</f>
        <v>0</v>
      </c>
      <c r="H35" s="16">
        <f>+'[1]ABRIL 2019'!D11</f>
        <v>0</v>
      </c>
      <c r="I35" s="17">
        <f>+'[1]ABRIL 2019'!E11</f>
        <v>0</v>
      </c>
      <c r="J35" s="18">
        <f>+'[1]ABRIL 2019'!F11</f>
        <v>0</v>
      </c>
      <c r="O35" s="44"/>
      <c r="Q35" s="4"/>
    </row>
    <row r="36" spans="2:19" ht="14.85" customHeight="1" x14ac:dyDescent="0.3">
      <c r="B36" s="123"/>
      <c r="C36" s="123"/>
      <c r="D36" s="121"/>
      <c r="E36" s="34">
        <f>+'[1]ABRIL 2019'!A55</f>
        <v>0</v>
      </c>
      <c r="F36" s="35">
        <f>+'[1]ABRIL 2019'!B55</f>
        <v>0</v>
      </c>
      <c r="G36" s="36">
        <f>+'[1]ABRIL 2019'!C12</f>
        <v>0</v>
      </c>
      <c r="H36" s="16">
        <f>+'[1]ABRIL 2019'!D81</f>
        <v>0</v>
      </c>
      <c r="I36" s="17">
        <f>+'[1]ABRIL 2019'!E81</f>
        <v>0</v>
      </c>
      <c r="J36" s="18">
        <f>+'[1]ABRIL 2019'!F81</f>
        <v>0</v>
      </c>
      <c r="O36" s="44"/>
      <c r="Q36" s="4"/>
    </row>
    <row r="37" spans="2:19" ht="14.85" customHeight="1" x14ac:dyDescent="0.3">
      <c r="B37" s="123"/>
      <c r="C37" s="123"/>
      <c r="D37" s="121"/>
      <c r="E37" s="34"/>
      <c r="F37" s="35"/>
      <c r="G37" s="48"/>
      <c r="H37" s="49"/>
      <c r="I37" s="17"/>
      <c r="J37" s="50"/>
      <c r="O37" s="44"/>
      <c r="Q37" s="4"/>
    </row>
    <row r="38" spans="2:19" ht="14.85" customHeight="1" x14ac:dyDescent="0.3">
      <c r="B38" s="124"/>
      <c r="C38" s="124"/>
      <c r="D38" s="121"/>
      <c r="E38" s="51"/>
      <c r="F38" s="51"/>
      <c r="G38" s="51"/>
      <c r="H38" s="51"/>
      <c r="I38" s="52"/>
      <c r="J38" s="53"/>
      <c r="O38" s="44"/>
      <c r="Q38" s="4"/>
    </row>
    <row r="39" spans="2:19" ht="14.85" customHeight="1" x14ac:dyDescent="0.3">
      <c r="C39" s="54"/>
      <c r="D39" s="27"/>
      <c r="E39" s="26" t="s">
        <v>2</v>
      </c>
      <c r="F39" s="25"/>
      <c r="G39" s="24">
        <f>D35-J39</f>
        <v>0</v>
      </c>
      <c r="H39" s="25"/>
      <c r="I39" s="26" t="s">
        <v>14</v>
      </c>
      <c r="J39" s="27">
        <f>SUM(J35:J37)</f>
        <v>0</v>
      </c>
      <c r="O39" s="44"/>
      <c r="Q39" s="4"/>
    </row>
    <row r="40" spans="2:19" ht="14.85" customHeight="1" x14ac:dyDescent="0.3">
      <c r="B40" s="19"/>
      <c r="C40" s="19"/>
      <c r="D40" s="39"/>
      <c r="E40" s="45"/>
      <c r="F40" s="46"/>
      <c r="G40" s="24"/>
      <c r="H40" s="25"/>
      <c r="I40" s="26"/>
      <c r="O40" s="44"/>
      <c r="Q40" s="4"/>
    </row>
    <row r="41" spans="2:19" ht="43.9" customHeight="1" x14ac:dyDescent="0.2">
      <c r="B41" s="43" t="s">
        <v>3</v>
      </c>
      <c r="C41" s="9" t="s">
        <v>4</v>
      </c>
      <c r="D41" s="31" t="s">
        <v>5</v>
      </c>
      <c r="E41" s="31" t="s">
        <v>6</v>
      </c>
      <c r="F41" s="31" t="s">
        <v>7</v>
      </c>
      <c r="G41" s="31" t="s">
        <v>8</v>
      </c>
      <c r="H41" s="10" t="s">
        <v>9</v>
      </c>
      <c r="I41" s="9" t="s">
        <v>10</v>
      </c>
      <c r="J41" s="33" t="s">
        <v>11</v>
      </c>
      <c r="K41" s="1" t="s">
        <v>2</v>
      </c>
      <c r="M41" s="7"/>
      <c r="O41" s="44"/>
      <c r="Q41" s="4"/>
      <c r="R41" s="2" t="s">
        <v>2</v>
      </c>
      <c r="S41" s="2" t="s">
        <v>2</v>
      </c>
    </row>
    <row r="42" spans="2:19" ht="20.25" x14ac:dyDescent="0.2">
      <c r="B42" s="129" t="s">
        <v>23</v>
      </c>
      <c r="C42" s="130" t="s">
        <v>24</v>
      </c>
      <c r="D42" s="131">
        <f>+[1]RUBROS!B7</f>
        <v>600000</v>
      </c>
      <c r="E42" s="14" t="str">
        <f>+'[1]ABRIL 2019'!A3</f>
        <v>2</v>
      </c>
      <c r="F42" s="15">
        <f>+'[1]ABRIL 2019'!B5</f>
        <v>0</v>
      </c>
      <c r="G42" s="15">
        <f>+'[1]ABRIL 2019'!C5</f>
        <v>0</v>
      </c>
      <c r="H42" s="16">
        <f>+'[1]ABRIL 2019'!D5</f>
        <v>0</v>
      </c>
      <c r="I42" s="17">
        <f>+'[1]ABRIL 2019'!E5</f>
        <v>0</v>
      </c>
      <c r="J42" s="18">
        <f>+'[1]ABRIL 2019'!F5</f>
        <v>0</v>
      </c>
      <c r="M42" s="7"/>
      <c r="O42" s="44"/>
      <c r="Q42" s="4"/>
    </row>
    <row r="43" spans="2:19" ht="20.25" x14ac:dyDescent="0.2">
      <c r="B43" s="129"/>
      <c r="C43" s="130"/>
      <c r="D43" s="131"/>
      <c r="E43" s="14" t="str">
        <f>+'[1]ABRIL 2019'!A8</f>
        <v>7</v>
      </c>
      <c r="F43" s="15">
        <f>+'[1]ABRIL 2019'!B8</f>
        <v>0</v>
      </c>
      <c r="G43" s="15">
        <f>+'[1]ABRIL 2019'!C8</f>
        <v>0</v>
      </c>
      <c r="H43" s="16">
        <f>+'[1]ABRIL 2019'!D8</f>
        <v>0</v>
      </c>
      <c r="I43" s="17">
        <f>+'[1]ABRIL 2019'!E8</f>
        <v>0</v>
      </c>
      <c r="J43" s="18">
        <f>+'[1]ABRIL 2019'!F8</f>
        <v>0</v>
      </c>
      <c r="M43" s="7"/>
      <c r="O43" s="44"/>
      <c r="Q43" s="4"/>
    </row>
    <row r="44" spans="2:19" ht="22.5" customHeight="1" x14ac:dyDescent="0.2">
      <c r="B44" s="129"/>
      <c r="C44" s="130"/>
      <c r="D44" s="131"/>
      <c r="E44" s="14" t="str">
        <f>+'[1]ABRIL 2019'!A11</f>
        <v>10</v>
      </c>
      <c r="F44" s="15">
        <f>+'[1]ABRIL 2019'!B11</f>
        <v>0</v>
      </c>
      <c r="G44" s="15">
        <f>+'[1]ABRIL 2019'!C11</f>
        <v>0</v>
      </c>
      <c r="H44" s="16">
        <f>+'[1]ABRIL 2019'!D11</f>
        <v>0</v>
      </c>
      <c r="I44" s="17">
        <f>+'[1]ABRIL 2019'!E11</f>
        <v>0</v>
      </c>
      <c r="J44" s="18">
        <f>+'[1]ABRIL 2019'!F11</f>
        <v>0</v>
      </c>
      <c r="M44" s="7"/>
      <c r="O44" s="44"/>
      <c r="Q44" s="4"/>
    </row>
    <row r="45" spans="2:19" ht="33.75" customHeight="1" x14ac:dyDescent="0.2">
      <c r="B45" s="129"/>
      <c r="C45" s="130"/>
      <c r="D45" s="131"/>
      <c r="E45" s="14" t="str">
        <f>+'[1]ABRIL 2019'!A12</f>
        <v>11</v>
      </c>
      <c r="F45" s="15">
        <f>+'[1]ABRIL 2019'!B12</f>
        <v>0</v>
      </c>
      <c r="G45" s="15">
        <f>+'[1]ABRIL 2019'!C12</f>
        <v>0</v>
      </c>
      <c r="H45" s="16">
        <f>+'[1]ABRIL 2019'!D12</f>
        <v>0</v>
      </c>
      <c r="I45" s="17">
        <f>+'[1]ABRIL 2019'!E12</f>
        <v>0</v>
      </c>
      <c r="J45" s="18">
        <f>+'[1]ABRIL 2019'!F12</f>
        <v>0</v>
      </c>
      <c r="M45" s="7"/>
      <c r="O45" s="44"/>
      <c r="Q45" s="4"/>
    </row>
    <row r="46" spans="2:19" ht="33.75" customHeight="1" x14ac:dyDescent="0.2">
      <c r="B46" s="129"/>
      <c r="C46" s="130"/>
      <c r="D46" s="131"/>
      <c r="E46" s="14" t="str">
        <f>+'[1]ABRIL 2019'!A13</f>
        <v>12</v>
      </c>
      <c r="F46" s="15">
        <f>+'[1]ABRIL 2019'!B13</f>
        <v>0</v>
      </c>
      <c r="G46" s="15">
        <f>+'[1]ABRIL 2019'!C13</f>
        <v>0</v>
      </c>
      <c r="H46" s="16">
        <f>+'[1]ABRIL 2019'!D13</f>
        <v>0</v>
      </c>
      <c r="I46" s="17">
        <f>+'[1]ABRIL 2019'!E13</f>
        <v>0</v>
      </c>
      <c r="J46" s="18">
        <f>+'[1]ABRIL 2019'!F13</f>
        <v>0</v>
      </c>
      <c r="M46" s="7"/>
      <c r="O46" s="44"/>
      <c r="Q46" s="4"/>
    </row>
    <row r="47" spans="2:19" ht="14.85" customHeight="1" x14ac:dyDescent="0.3">
      <c r="C47" s="54"/>
      <c r="D47" s="27"/>
      <c r="E47" s="26"/>
      <c r="F47" s="25"/>
      <c r="G47" s="24">
        <f>D42-J47</f>
        <v>600000</v>
      </c>
      <c r="H47" s="25"/>
      <c r="I47" s="26" t="s">
        <v>14</v>
      </c>
      <c r="J47" s="27">
        <f>SUM(J42:J46)</f>
        <v>0</v>
      </c>
      <c r="K47" s="1" t="s">
        <v>2</v>
      </c>
      <c r="L47" s="2" t="s">
        <v>2</v>
      </c>
    </row>
    <row r="48" spans="2:19" ht="14.85" customHeight="1" x14ac:dyDescent="0.3">
      <c r="C48" s="54"/>
      <c r="D48" s="27"/>
      <c r="E48" s="26"/>
      <c r="F48" s="25"/>
      <c r="G48" s="24"/>
      <c r="H48" s="25"/>
      <c r="I48" s="26"/>
    </row>
    <row r="49" spans="2:19" ht="40.9" customHeight="1" x14ac:dyDescent="0.3">
      <c r="B49" s="43" t="s">
        <v>3</v>
      </c>
      <c r="C49" s="9" t="s">
        <v>4</v>
      </c>
      <c r="D49" s="9" t="s">
        <v>5</v>
      </c>
      <c r="E49" s="9" t="s">
        <v>6</v>
      </c>
      <c r="F49" s="9" t="s">
        <v>7</v>
      </c>
      <c r="G49" s="9" t="s">
        <v>8</v>
      </c>
      <c r="H49" s="10" t="s">
        <v>9</v>
      </c>
      <c r="I49" s="9" t="s">
        <v>10</v>
      </c>
      <c r="J49" s="47" t="s">
        <v>11</v>
      </c>
    </row>
    <row r="50" spans="2:19" ht="20.25" customHeight="1" x14ac:dyDescent="0.3">
      <c r="B50" s="122" t="s">
        <v>25</v>
      </c>
      <c r="C50" s="122" t="s">
        <v>26</v>
      </c>
      <c r="D50" s="121">
        <f>+[1]RUBROS!B8</f>
        <v>0</v>
      </c>
      <c r="E50" s="14" t="str">
        <f>+'[1]ABRIL 2019'!A17</f>
        <v>16</v>
      </c>
      <c r="F50" s="15">
        <f>+'[1]ABRIL 2019'!B17</f>
        <v>0</v>
      </c>
      <c r="G50" s="15">
        <f>+'[1]ABRIL 2019'!C17</f>
        <v>0</v>
      </c>
      <c r="H50" s="16">
        <f>+'[1]ABRIL 2019'!D17</f>
        <v>0</v>
      </c>
      <c r="I50" s="17">
        <f>+'[1]ABRIL 2019'!E17</f>
        <v>0</v>
      </c>
      <c r="J50" s="18">
        <f>+'[1]ABRIL 2019'!F17</f>
        <v>0</v>
      </c>
      <c r="L50" s="46"/>
    </row>
    <row r="51" spans="2:19" ht="20.25" x14ac:dyDescent="0.3">
      <c r="B51" s="123"/>
      <c r="C51" s="123"/>
      <c r="D51" s="121"/>
      <c r="E51" s="14" t="str">
        <f>+'[1]ABRIL 2019'!A18</f>
        <v>17</v>
      </c>
      <c r="F51" s="15">
        <f>+'[1]ABRIL 2019'!B18</f>
        <v>0</v>
      </c>
      <c r="G51" s="15">
        <f>+'[1]ABRIL 2019'!C18</f>
        <v>0</v>
      </c>
      <c r="H51" s="16">
        <f>+'[1]ABRIL 2019'!D18</f>
        <v>0</v>
      </c>
      <c r="I51" s="17">
        <f>+'[1]ABRIL 2019'!E18</f>
        <v>0</v>
      </c>
      <c r="J51" s="18">
        <f>+'[1]ABRIL 2019'!F18</f>
        <v>0</v>
      </c>
      <c r="L51" s="46"/>
    </row>
    <row r="52" spans="2:19" ht="20.25" x14ac:dyDescent="0.3">
      <c r="B52" s="123"/>
      <c r="C52" s="123"/>
      <c r="D52" s="121"/>
      <c r="E52" s="34"/>
      <c r="F52" s="35"/>
      <c r="G52" s="48"/>
      <c r="H52" s="49"/>
      <c r="I52" s="17"/>
      <c r="J52" s="50"/>
      <c r="L52" s="46"/>
    </row>
    <row r="53" spans="2:19" ht="20.25" x14ac:dyDescent="0.3">
      <c r="B53" s="124"/>
      <c r="C53" s="124"/>
      <c r="D53" s="121"/>
      <c r="E53" s="51"/>
      <c r="F53" s="51"/>
      <c r="G53" s="51"/>
      <c r="H53" s="51"/>
      <c r="I53" s="52"/>
      <c r="J53" s="53"/>
      <c r="L53" s="46"/>
    </row>
    <row r="54" spans="2:19" ht="15.75" customHeight="1" x14ac:dyDescent="0.3">
      <c r="C54" s="54"/>
      <c r="D54" s="27"/>
      <c r="E54" s="26" t="s">
        <v>2</v>
      </c>
      <c r="F54" s="25"/>
      <c r="G54" s="24">
        <f>D50-J54</f>
        <v>0</v>
      </c>
      <c r="H54" s="25"/>
      <c r="I54" s="26" t="s">
        <v>14</v>
      </c>
      <c r="J54" s="27">
        <f>SUM(J50:J52)</f>
        <v>0</v>
      </c>
    </row>
    <row r="55" spans="2:19" ht="15.75" customHeight="1" x14ac:dyDescent="0.3">
      <c r="B55" s="37"/>
      <c r="C55" s="37"/>
      <c r="D55" s="39"/>
      <c r="E55" s="26"/>
      <c r="F55" s="46"/>
      <c r="G55" s="24"/>
      <c r="H55" s="55"/>
      <c r="I55" s="56"/>
    </row>
    <row r="56" spans="2:19" ht="43.9" customHeight="1" x14ac:dyDescent="0.3">
      <c r="B56" s="43" t="s">
        <v>3</v>
      </c>
      <c r="C56" s="9" t="s">
        <v>4</v>
      </c>
      <c r="D56" s="9" t="s">
        <v>5</v>
      </c>
      <c r="E56" s="9" t="s">
        <v>6</v>
      </c>
      <c r="F56" s="9" t="s">
        <v>7</v>
      </c>
      <c r="G56" s="9" t="s">
        <v>8</v>
      </c>
      <c r="H56" s="10" t="s">
        <v>9</v>
      </c>
      <c r="I56" s="9" t="s">
        <v>10</v>
      </c>
      <c r="J56" s="47" t="s">
        <v>11</v>
      </c>
      <c r="L56" s="57"/>
      <c r="R56" s="2" t="s">
        <v>2</v>
      </c>
      <c r="S56" s="2" t="s">
        <v>2</v>
      </c>
    </row>
    <row r="57" spans="2:19" ht="33.75" customHeight="1" x14ac:dyDescent="0.3">
      <c r="B57" s="122" t="s">
        <v>27</v>
      </c>
      <c r="C57" s="122" t="s">
        <v>28</v>
      </c>
      <c r="D57" s="121">
        <f>+[1]RUBROS!B9</f>
        <v>0</v>
      </c>
      <c r="E57" s="14" t="str">
        <f>+'[1]ABRIL 2019'!A24</f>
        <v>23</v>
      </c>
      <c r="F57" s="15">
        <f>+'[1]ABRIL 2019'!B24</f>
        <v>0</v>
      </c>
      <c r="G57" s="15">
        <f>+'[1]ABRIL 2019'!C24</f>
        <v>0</v>
      </c>
      <c r="H57" s="16">
        <f>+'[1]ABRIL 2019'!D24</f>
        <v>0</v>
      </c>
      <c r="I57" s="17">
        <f>+'[1]ABRIL 2019'!E24</f>
        <v>0</v>
      </c>
      <c r="J57" s="18">
        <f>+'[1]ABRIL 2019'!F24</f>
        <v>0</v>
      </c>
      <c r="L57" s="58"/>
    </row>
    <row r="58" spans="2:19" ht="20.25" x14ac:dyDescent="0.3">
      <c r="B58" s="123"/>
      <c r="C58" s="123"/>
      <c r="D58" s="121"/>
      <c r="E58" s="14" t="str">
        <f>+'[1]ABRIL 2019'!A25</f>
        <v>24</v>
      </c>
      <c r="F58" s="15">
        <f>+'[1]ABRIL 2019'!B25</f>
        <v>0</v>
      </c>
      <c r="G58" s="15">
        <f>+'[1]ABRIL 2019'!C25</f>
        <v>0</v>
      </c>
      <c r="H58" s="16">
        <f>+'[1]ABRIL 2019'!D25</f>
        <v>0</v>
      </c>
      <c r="I58" s="17">
        <f>+'[1]ABRIL 2019'!E25</f>
        <v>0</v>
      </c>
      <c r="J58" s="18">
        <f>+'[1]ABRIL 2019'!F25</f>
        <v>0</v>
      </c>
      <c r="L58" s="58"/>
    </row>
    <row r="59" spans="2:19" ht="18" customHeight="1" x14ac:dyDescent="0.3">
      <c r="B59" s="123"/>
      <c r="C59" s="123"/>
      <c r="D59" s="121"/>
      <c r="E59" s="34"/>
      <c r="F59" s="35"/>
      <c r="G59" s="48"/>
      <c r="H59" s="49"/>
      <c r="I59" s="17"/>
      <c r="J59" s="50"/>
      <c r="O59" s="44"/>
    </row>
    <row r="60" spans="2:19" ht="18" customHeight="1" x14ac:dyDescent="0.3">
      <c r="B60" s="124"/>
      <c r="C60" s="124"/>
      <c r="D60" s="121"/>
      <c r="E60" s="51"/>
      <c r="F60" s="51"/>
      <c r="G60" s="51"/>
      <c r="H60" s="51"/>
      <c r="I60" s="52"/>
      <c r="J60" s="53"/>
      <c r="O60" s="44"/>
    </row>
    <row r="61" spans="2:19" ht="20.25" x14ac:dyDescent="0.3">
      <c r="C61" s="54"/>
      <c r="D61" s="27"/>
      <c r="E61" s="26" t="s">
        <v>2</v>
      </c>
      <c r="F61" s="25"/>
      <c r="G61" s="24">
        <f>D57-J61</f>
        <v>0</v>
      </c>
      <c r="H61" s="25"/>
      <c r="I61" s="26" t="s">
        <v>14</v>
      </c>
      <c r="J61" s="27">
        <f>SUM(J57:J59)</f>
        <v>0</v>
      </c>
      <c r="L61" s="46"/>
      <c r="O61" s="44"/>
      <c r="R61" s="2" t="s">
        <v>2</v>
      </c>
      <c r="S61" s="2" t="s">
        <v>2</v>
      </c>
    </row>
    <row r="62" spans="2:19" ht="20.25" x14ac:dyDescent="0.3">
      <c r="C62" s="54"/>
      <c r="D62" s="27"/>
      <c r="E62" s="26"/>
      <c r="F62" s="25"/>
      <c r="G62" s="24"/>
      <c r="H62" s="25"/>
      <c r="I62" s="26"/>
      <c r="L62" s="46"/>
      <c r="O62" s="44"/>
    </row>
    <row r="63" spans="2:19" ht="36" x14ac:dyDescent="0.3">
      <c r="B63" s="43" t="s">
        <v>3</v>
      </c>
      <c r="C63" s="9" t="s">
        <v>4</v>
      </c>
      <c r="D63" s="9" t="s">
        <v>5</v>
      </c>
      <c r="E63" s="9" t="s">
        <v>6</v>
      </c>
      <c r="F63" s="9" t="s">
        <v>7</v>
      </c>
      <c r="G63" s="9" t="s">
        <v>8</v>
      </c>
      <c r="H63" s="10" t="s">
        <v>9</v>
      </c>
      <c r="I63" s="9" t="s">
        <v>10</v>
      </c>
      <c r="J63" s="47" t="s">
        <v>11</v>
      </c>
      <c r="L63" s="46"/>
      <c r="O63" s="44"/>
    </row>
    <row r="64" spans="2:19" ht="20.25" x14ac:dyDescent="0.3">
      <c r="B64" s="122" t="s">
        <v>29</v>
      </c>
      <c r="C64" s="122" t="s">
        <v>30</v>
      </c>
      <c r="D64" s="121">
        <f>+[1]RUBROS!B10</f>
        <v>0</v>
      </c>
      <c r="E64" s="14">
        <f>+'[1]ABRIL 2019'!A31</f>
        <v>0</v>
      </c>
      <c r="F64" s="15">
        <f>+'[1]ABRIL 2019'!B31</f>
        <v>0</v>
      </c>
      <c r="G64" s="15">
        <f>+'[1]ABRIL 2019'!C31</f>
        <v>0</v>
      </c>
      <c r="H64" s="16">
        <f>+'[1]ABRIL 2019'!D31</f>
        <v>0</v>
      </c>
      <c r="I64" s="17">
        <f>+'[1]ABRIL 2019'!E31</f>
        <v>0</v>
      </c>
      <c r="J64" s="18">
        <f>+'[1]ABRIL 2019'!F31</f>
        <v>0</v>
      </c>
      <c r="L64" s="46"/>
      <c r="O64" s="44"/>
    </row>
    <row r="65" spans="2:15" ht="20.25" x14ac:dyDescent="0.3">
      <c r="B65" s="123"/>
      <c r="C65" s="123"/>
      <c r="D65" s="121"/>
      <c r="E65" s="14">
        <f>+'[1]ABRIL 2019'!A32</f>
        <v>0</v>
      </c>
      <c r="F65" s="15">
        <f>+'[1]ABRIL 2019'!B32</f>
        <v>0</v>
      </c>
      <c r="G65" s="15">
        <f>+'[1]ABRIL 2019'!C32</f>
        <v>0</v>
      </c>
      <c r="H65" s="16">
        <f>+'[1]ABRIL 2019'!D32</f>
        <v>0</v>
      </c>
      <c r="I65" s="17">
        <f>+'[1]ABRIL 2019'!E32</f>
        <v>0</v>
      </c>
      <c r="J65" s="18">
        <f>+'[1]ABRIL 2019'!F32</f>
        <v>0</v>
      </c>
      <c r="L65" s="46"/>
      <c r="O65" s="44"/>
    </row>
    <row r="66" spans="2:15" ht="20.25" x14ac:dyDescent="0.3">
      <c r="B66" s="123"/>
      <c r="C66" s="123"/>
      <c r="D66" s="121"/>
      <c r="E66" s="34"/>
      <c r="F66" s="35"/>
      <c r="G66" s="48"/>
      <c r="H66" s="49"/>
      <c r="I66" s="17"/>
      <c r="J66" s="50"/>
      <c r="L66" s="46"/>
      <c r="O66" s="44"/>
    </row>
    <row r="67" spans="2:15" ht="20.25" x14ac:dyDescent="0.3">
      <c r="B67" s="124"/>
      <c r="C67" s="124"/>
      <c r="D67" s="121"/>
      <c r="E67" s="51"/>
      <c r="F67" s="51"/>
      <c r="G67" s="51"/>
      <c r="H67" s="51"/>
      <c r="I67" s="52"/>
      <c r="J67" s="53"/>
      <c r="L67" s="46"/>
      <c r="O67" s="44"/>
    </row>
    <row r="68" spans="2:15" ht="20.25" x14ac:dyDescent="0.3">
      <c r="C68" s="54"/>
      <c r="D68" s="27"/>
      <c r="E68" s="26" t="s">
        <v>2</v>
      </c>
      <c r="F68" s="25"/>
      <c r="G68" s="24">
        <f>D64-J68</f>
        <v>0</v>
      </c>
      <c r="H68" s="25"/>
      <c r="I68" s="26" t="s">
        <v>14</v>
      </c>
      <c r="J68" s="27">
        <f>SUM(J64:J66)</f>
        <v>0</v>
      </c>
      <c r="L68" s="46"/>
      <c r="O68" s="44"/>
    </row>
    <row r="69" spans="2:15" ht="20.25" x14ac:dyDescent="0.3">
      <c r="C69" s="54"/>
      <c r="D69" s="27"/>
      <c r="E69" s="26"/>
      <c r="F69" s="25"/>
      <c r="G69" s="24"/>
      <c r="H69" s="25"/>
      <c r="I69" s="26"/>
      <c r="L69" s="46"/>
      <c r="O69" s="44"/>
    </row>
    <row r="70" spans="2:15" ht="36" x14ac:dyDescent="0.3">
      <c r="B70" s="43" t="s">
        <v>3</v>
      </c>
      <c r="C70" s="9" t="s">
        <v>4</v>
      </c>
      <c r="D70" s="9" t="s">
        <v>5</v>
      </c>
      <c r="E70" s="9" t="s">
        <v>6</v>
      </c>
      <c r="F70" s="9" t="s">
        <v>7</v>
      </c>
      <c r="G70" s="9" t="s">
        <v>8</v>
      </c>
      <c r="H70" s="10" t="s">
        <v>9</v>
      </c>
      <c r="I70" s="9" t="s">
        <v>10</v>
      </c>
      <c r="J70" s="47" t="s">
        <v>11</v>
      </c>
      <c r="L70" s="46"/>
      <c r="O70" s="44"/>
    </row>
    <row r="71" spans="2:15" ht="20.25" x14ac:dyDescent="0.3">
      <c r="B71" s="122" t="s">
        <v>31</v>
      </c>
      <c r="C71" s="122" t="s">
        <v>32</v>
      </c>
      <c r="D71" s="121">
        <f>+[1]RUBROS!B11</f>
        <v>0</v>
      </c>
      <c r="E71" s="14">
        <f>+'[1]ABRIL 2019'!A38</f>
        <v>0</v>
      </c>
      <c r="F71" s="15">
        <f>+'[1]ABRIL 2019'!B38</f>
        <v>0</v>
      </c>
      <c r="G71" s="15">
        <f>+'[1]ABRIL 2019'!C38</f>
        <v>0</v>
      </c>
      <c r="H71" s="16">
        <f>+'[1]ABRIL 2019'!D38</f>
        <v>0</v>
      </c>
      <c r="I71" s="17">
        <f>+'[1]ABRIL 2019'!E38</f>
        <v>0</v>
      </c>
      <c r="J71" s="18">
        <f>+'[1]ABRIL 2019'!F38</f>
        <v>0</v>
      </c>
      <c r="L71" s="46"/>
      <c r="O71" s="44"/>
    </row>
    <row r="72" spans="2:15" ht="20.25" x14ac:dyDescent="0.3">
      <c r="B72" s="123"/>
      <c r="C72" s="123"/>
      <c r="D72" s="121"/>
      <c r="E72" s="14">
        <f>+'[1]ABRIL 2019'!A39</f>
        <v>0</v>
      </c>
      <c r="F72" s="15">
        <f>+'[1]ABRIL 2019'!B39</f>
        <v>0</v>
      </c>
      <c r="G72" s="15">
        <f>+'[1]ABRIL 2019'!C39</f>
        <v>0</v>
      </c>
      <c r="H72" s="16">
        <f>+'[1]ABRIL 2019'!D39</f>
        <v>0</v>
      </c>
      <c r="I72" s="17">
        <f>+'[1]ABRIL 2019'!E39</f>
        <v>0</v>
      </c>
      <c r="J72" s="18">
        <f>+'[1]ABRIL 2019'!F39</f>
        <v>0</v>
      </c>
      <c r="L72" s="46"/>
      <c r="O72" s="44"/>
    </row>
    <row r="73" spans="2:15" ht="20.25" x14ac:dyDescent="0.3">
      <c r="B73" s="123"/>
      <c r="C73" s="123"/>
      <c r="D73" s="121"/>
      <c r="E73" s="34"/>
      <c r="F73" s="35"/>
      <c r="G73" s="48"/>
      <c r="H73" s="49"/>
      <c r="I73" s="17"/>
      <c r="J73" s="50"/>
      <c r="L73" s="46"/>
      <c r="O73" s="44"/>
    </row>
    <row r="74" spans="2:15" ht="20.25" x14ac:dyDescent="0.3">
      <c r="B74" s="124"/>
      <c r="C74" s="124"/>
      <c r="D74" s="121"/>
      <c r="E74" s="51"/>
      <c r="F74" s="51"/>
      <c r="G74" s="51"/>
      <c r="H74" s="51"/>
      <c r="I74" s="52"/>
      <c r="J74" s="53"/>
      <c r="L74" s="46"/>
      <c r="O74" s="44"/>
    </row>
    <row r="75" spans="2:15" ht="20.25" x14ac:dyDescent="0.3">
      <c r="C75" s="54"/>
      <c r="D75" s="27"/>
      <c r="E75" s="26"/>
      <c r="F75" s="25"/>
      <c r="G75" s="24">
        <f>D71-J75</f>
        <v>0</v>
      </c>
      <c r="H75" s="25"/>
      <c r="I75" s="26" t="s">
        <v>14</v>
      </c>
      <c r="J75" s="27">
        <f>SUM(J71:J73)</f>
        <v>0</v>
      </c>
      <c r="L75" s="46"/>
      <c r="O75" s="44"/>
    </row>
    <row r="76" spans="2:15" ht="20.25" x14ac:dyDescent="0.3">
      <c r="C76" s="54"/>
      <c r="D76" s="27"/>
      <c r="E76" s="26"/>
      <c r="F76" s="25"/>
      <c r="G76" s="24"/>
      <c r="H76" s="25"/>
      <c r="I76" s="26"/>
      <c r="L76" s="46"/>
      <c r="O76" s="44"/>
    </row>
    <row r="77" spans="2:15" ht="36" x14ac:dyDescent="0.3">
      <c r="B77" s="43" t="s">
        <v>3</v>
      </c>
      <c r="C77" s="9" t="s">
        <v>4</v>
      </c>
      <c r="D77" s="9" t="s">
        <v>5</v>
      </c>
      <c r="E77" s="9" t="s">
        <v>6</v>
      </c>
      <c r="F77" s="9" t="s">
        <v>7</v>
      </c>
      <c r="G77" s="9" t="s">
        <v>8</v>
      </c>
      <c r="H77" s="10" t="s">
        <v>9</v>
      </c>
      <c r="I77" s="9" t="s">
        <v>10</v>
      </c>
      <c r="J77" s="47" t="s">
        <v>11</v>
      </c>
      <c r="L77" s="46"/>
      <c r="O77" s="44"/>
    </row>
    <row r="78" spans="2:15" ht="20.25" x14ac:dyDescent="0.3">
      <c r="B78" s="122" t="s">
        <v>33</v>
      </c>
      <c r="C78" s="122" t="s">
        <v>34</v>
      </c>
      <c r="D78" s="121">
        <f>+[1]RUBROS!B12</f>
        <v>0</v>
      </c>
      <c r="E78" s="14">
        <f>+'[1]ABRIL 2019'!A45</f>
        <v>0</v>
      </c>
      <c r="F78" s="15">
        <f>+'[1]ABRIL 2019'!B45</f>
        <v>0</v>
      </c>
      <c r="G78" s="15">
        <f>+'[1]ABRIL 2019'!C45</f>
        <v>0</v>
      </c>
      <c r="H78" s="16">
        <f>+'[1]ABRIL 2019'!D45</f>
        <v>0</v>
      </c>
      <c r="I78" s="17">
        <f>+'[1]ABRIL 2019'!E45</f>
        <v>0</v>
      </c>
      <c r="J78" s="18">
        <f>+'[1]ABRIL 2019'!F45</f>
        <v>0</v>
      </c>
      <c r="L78" s="46"/>
      <c r="O78" s="44"/>
    </row>
    <row r="79" spans="2:15" ht="20.25" x14ac:dyDescent="0.3">
      <c r="B79" s="123"/>
      <c r="C79" s="123"/>
      <c r="D79" s="121"/>
      <c r="E79" s="14">
        <f>+'[1]ABRIL 2019'!A46</f>
        <v>0</v>
      </c>
      <c r="F79" s="15">
        <f>+'[1]ABRIL 2019'!B46</f>
        <v>0</v>
      </c>
      <c r="G79" s="15">
        <f>+'[1]ABRIL 2019'!C46</f>
        <v>0</v>
      </c>
      <c r="H79" s="16">
        <f>+'[1]ABRIL 2019'!D46</f>
        <v>0</v>
      </c>
      <c r="I79" s="17">
        <f>+'[1]ABRIL 2019'!E46</f>
        <v>0</v>
      </c>
      <c r="J79" s="18">
        <f>+'[1]ABRIL 2019'!F46</f>
        <v>0</v>
      </c>
      <c r="L79" s="46"/>
      <c r="O79" s="44"/>
    </row>
    <row r="80" spans="2:15" ht="20.25" x14ac:dyDescent="0.3">
      <c r="B80" s="123"/>
      <c r="C80" s="123"/>
      <c r="D80" s="121"/>
      <c r="E80" s="34"/>
      <c r="F80" s="35"/>
      <c r="G80" s="48"/>
      <c r="H80" s="49"/>
      <c r="I80" s="17"/>
      <c r="J80" s="50"/>
      <c r="L80" s="46"/>
      <c r="O80" s="44"/>
    </row>
    <row r="81" spans="2:15" ht="20.25" x14ac:dyDescent="0.3">
      <c r="B81" s="124"/>
      <c r="C81" s="124"/>
      <c r="D81" s="121"/>
      <c r="E81" s="51"/>
      <c r="F81" s="51"/>
      <c r="G81" s="51"/>
      <c r="H81" s="51"/>
      <c r="I81" s="52"/>
      <c r="J81" s="53"/>
      <c r="L81" s="46"/>
      <c r="O81" s="44"/>
    </row>
    <row r="82" spans="2:15" ht="20.25" x14ac:dyDescent="0.3">
      <c r="C82" s="54"/>
      <c r="D82" s="27"/>
      <c r="E82" s="26"/>
      <c r="F82" s="25"/>
      <c r="G82" s="24">
        <f>D78-J82</f>
        <v>0</v>
      </c>
      <c r="H82" s="25"/>
      <c r="I82" s="26" t="s">
        <v>14</v>
      </c>
      <c r="J82" s="27">
        <f>SUM(J78:J80)</f>
        <v>0</v>
      </c>
      <c r="L82" s="46"/>
      <c r="O82" s="44"/>
    </row>
    <row r="83" spans="2:15" ht="20.25" x14ac:dyDescent="0.3">
      <c r="C83" s="54"/>
      <c r="D83" s="27"/>
      <c r="E83" s="26"/>
      <c r="F83" s="25"/>
      <c r="G83" s="24"/>
      <c r="H83" s="25"/>
      <c r="I83" s="26"/>
      <c r="L83" s="46"/>
      <c r="O83" s="44"/>
    </row>
    <row r="84" spans="2:15" ht="36" x14ac:dyDescent="0.3">
      <c r="B84" s="43" t="s">
        <v>3</v>
      </c>
      <c r="C84" s="9" t="s">
        <v>4</v>
      </c>
      <c r="D84" s="9" t="s">
        <v>5</v>
      </c>
      <c r="E84" s="9" t="s">
        <v>6</v>
      </c>
      <c r="F84" s="9" t="s">
        <v>7</v>
      </c>
      <c r="G84" s="9" t="s">
        <v>8</v>
      </c>
      <c r="H84" s="10" t="s">
        <v>9</v>
      </c>
      <c r="I84" s="9" t="s">
        <v>10</v>
      </c>
      <c r="J84" s="47" t="s">
        <v>11</v>
      </c>
      <c r="L84" s="46"/>
      <c r="O84" s="44"/>
    </row>
    <row r="85" spans="2:15" ht="20.25" x14ac:dyDescent="0.3">
      <c r="B85" s="122" t="s">
        <v>35</v>
      </c>
      <c r="C85" s="122" t="s">
        <v>36</v>
      </c>
      <c r="D85" s="121">
        <f>+[1]RUBROS!B13</f>
        <v>0</v>
      </c>
      <c r="E85" s="14">
        <f>+'[1]ABRIL 2019'!A52</f>
        <v>0</v>
      </c>
      <c r="F85" s="15">
        <f>+'[1]ABRIL 2019'!B52</f>
        <v>0</v>
      </c>
      <c r="G85" s="15">
        <f>+'[1]ABRIL 2019'!C52</f>
        <v>0</v>
      </c>
      <c r="H85" s="16">
        <f>+'[1]ABRIL 2019'!D52</f>
        <v>0</v>
      </c>
      <c r="I85" s="17">
        <f>+'[1]ABRIL 2019'!E52</f>
        <v>0</v>
      </c>
      <c r="J85" s="18">
        <f>+'[1]ABRIL 2019'!F52</f>
        <v>0</v>
      </c>
      <c r="L85" s="46"/>
      <c r="O85" s="44"/>
    </row>
    <row r="86" spans="2:15" ht="20.25" x14ac:dyDescent="0.3">
      <c r="B86" s="123"/>
      <c r="C86" s="123"/>
      <c r="D86" s="121"/>
      <c r="E86" s="14">
        <f>+'[1]ABRIL 2019'!A53</f>
        <v>0</v>
      </c>
      <c r="F86" s="15">
        <f>+'[1]ABRIL 2019'!B53</f>
        <v>0</v>
      </c>
      <c r="G86" s="15">
        <f>+'[1]ABRIL 2019'!C53</f>
        <v>0</v>
      </c>
      <c r="H86" s="16">
        <f>+'[1]ABRIL 2019'!D53</f>
        <v>0</v>
      </c>
      <c r="I86" s="17">
        <f>+'[1]ABRIL 2019'!E53</f>
        <v>0</v>
      </c>
      <c r="J86" s="18">
        <f>+'[1]ABRIL 2019'!F53</f>
        <v>0</v>
      </c>
      <c r="L86" s="46"/>
      <c r="O86" s="44"/>
    </row>
    <row r="87" spans="2:15" ht="20.25" x14ac:dyDescent="0.3">
      <c r="B87" s="123"/>
      <c r="C87" s="123"/>
      <c r="D87" s="121"/>
      <c r="E87" s="34"/>
      <c r="F87" s="35"/>
      <c r="G87" s="48"/>
      <c r="H87" s="49"/>
      <c r="I87" s="17"/>
      <c r="J87" s="50"/>
      <c r="L87" s="46"/>
      <c r="O87" s="44"/>
    </row>
    <row r="88" spans="2:15" ht="20.25" x14ac:dyDescent="0.3">
      <c r="B88" s="124"/>
      <c r="C88" s="124"/>
      <c r="D88" s="121"/>
      <c r="E88" s="51"/>
      <c r="F88" s="51"/>
      <c r="G88" s="51"/>
      <c r="H88" s="51"/>
      <c r="I88" s="52"/>
      <c r="J88" s="53"/>
      <c r="L88" s="46"/>
      <c r="O88" s="44"/>
    </row>
    <row r="89" spans="2:15" ht="20.25" x14ac:dyDescent="0.3">
      <c r="C89" s="54"/>
      <c r="D89" s="27"/>
      <c r="E89" s="26"/>
      <c r="F89" s="25"/>
      <c r="G89" s="24">
        <f>D85-J89</f>
        <v>0</v>
      </c>
      <c r="H89" s="25"/>
      <c r="I89" s="26" t="s">
        <v>14</v>
      </c>
      <c r="J89" s="27">
        <f>SUM(J85:J87)</f>
        <v>0</v>
      </c>
      <c r="L89" s="46"/>
      <c r="O89" s="44"/>
    </row>
    <row r="90" spans="2:15" ht="20.25" x14ac:dyDescent="0.3">
      <c r="C90" s="54"/>
      <c r="D90" s="27"/>
      <c r="E90" s="26"/>
      <c r="F90" s="25"/>
      <c r="G90" s="24"/>
      <c r="H90" s="25"/>
      <c r="I90" s="26"/>
      <c r="L90" s="46"/>
      <c r="O90" s="44"/>
    </row>
    <row r="91" spans="2:15" ht="36" x14ac:dyDescent="0.3">
      <c r="B91" s="43" t="s">
        <v>3</v>
      </c>
      <c r="C91" s="9" t="s">
        <v>4</v>
      </c>
      <c r="D91" s="9" t="s">
        <v>5</v>
      </c>
      <c r="E91" s="9" t="s">
        <v>6</v>
      </c>
      <c r="F91" s="9" t="s">
        <v>7</v>
      </c>
      <c r="G91" s="9" t="s">
        <v>8</v>
      </c>
      <c r="H91" s="10" t="s">
        <v>9</v>
      </c>
      <c r="I91" s="9" t="s">
        <v>10</v>
      </c>
      <c r="J91" s="47" t="s">
        <v>11</v>
      </c>
      <c r="L91" s="46"/>
      <c r="O91" s="44"/>
    </row>
    <row r="92" spans="2:15" ht="20.25" x14ac:dyDescent="0.3">
      <c r="B92" s="122" t="s">
        <v>37</v>
      </c>
      <c r="C92" s="122" t="s">
        <v>38</v>
      </c>
      <c r="D92" s="121">
        <f>+[1]RUBROS!B14</f>
        <v>0</v>
      </c>
      <c r="E92" s="14">
        <f>+'[1]ABRIL 2019'!A59</f>
        <v>0</v>
      </c>
      <c r="F92" s="15">
        <f>+'[1]ABRIL 2019'!B59</f>
        <v>0</v>
      </c>
      <c r="G92" s="15">
        <f>+'[1]ABRIL 2019'!C59</f>
        <v>0</v>
      </c>
      <c r="H92" s="16">
        <f>+'[1]ABRIL 2019'!D59</f>
        <v>0</v>
      </c>
      <c r="I92" s="17">
        <f>+'[1]ABRIL 2019'!E59</f>
        <v>0</v>
      </c>
      <c r="J92" s="18">
        <f>+'[1]ABRIL 2019'!F59</f>
        <v>0</v>
      </c>
      <c r="L92" s="46"/>
      <c r="O92" s="44"/>
    </row>
    <row r="93" spans="2:15" ht="20.25" x14ac:dyDescent="0.3">
      <c r="B93" s="123"/>
      <c r="C93" s="123"/>
      <c r="D93" s="121"/>
      <c r="E93" s="14">
        <f>+'[1]ABRIL 2019'!A60</f>
        <v>0</v>
      </c>
      <c r="F93" s="15">
        <f>+'[1]ABRIL 2019'!B60</f>
        <v>0</v>
      </c>
      <c r="G93" s="15">
        <f>+'[1]ABRIL 2019'!C60</f>
        <v>0</v>
      </c>
      <c r="H93" s="16">
        <f>+'[1]ABRIL 2019'!D60</f>
        <v>0</v>
      </c>
      <c r="I93" s="17">
        <f>+'[1]ABRIL 2019'!E60</f>
        <v>0</v>
      </c>
      <c r="J93" s="18">
        <f>+'[1]ABRIL 2019'!F60</f>
        <v>0</v>
      </c>
      <c r="L93" s="46"/>
      <c r="O93" s="44"/>
    </row>
    <row r="94" spans="2:15" ht="20.25" x14ac:dyDescent="0.3">
      <c r="B94" s="123"/>
      <c r="C94" s="123"/>
      <c r="D94" s="121"/>
      <c r="E94" s="34"/>
      <c r="F94" s="35"/>
      <c r="G94" s="48"/>
      <c r="H94" s="49"/>
      <c r="I94" s="17"/>
      <c r="J94" s="50"/>
      <c r="L94" s="46"/>
      <c r="O94" s="44"/>
    </row>
    <row r="95" spans="2:15" ht="20.25" x14ac:dyDescent="0.3">
      <c r="B95" s="124"/>
      <c r="C95" s="124"/>
      <c r="D95" s="121"/>
      <c r="E95" s="51"/>
      <c r="F95" s="51"/>
      <c r="G95" s="51"/>
      <c r="H95" s="51"/>
      <c r="I95" s="52"/>
      <c r="J95" s="53"/>
      <c r="L95" s="46"/>
      <c r="O95" s="44"/>
    </row>
    <row r="96" spans="2:15" ht="20.25" x14ac:dyDescent="0.3">
      <c r="C96" s="54"/>
      <c r="D96" s="27"/>
      <c r="E96" s="26"/>
      <c r="F96" s="25"/>
      <c r="G96" s="24">
        <f>D92-J96</f>
        <v>0</v>
      </c>
      <c r="H96" s="25"/>
      <c r="I96" s="26" t="s">
        <v>14</v>
      </c>
      <c r="J96" s="27">
        <f>SUM(J92:J94)</f>
        <v>0</v>
      </c>
      <c r="L96" s="46"/>
      <c r="O96" s="44"/>
    </row>
    <row r="97" spans="2:19" ht="20.25" x14ac:dyDescent="0.3">
      <c r="C97" s="54"/>
      <c r="D97" s="27"/>
      <c r="E97" s="26"/>
      <c r="F97" s="25"/>
      <c r="G97" s="24"/>
      <c r="H97" s="25"/>
      <c r="I97" s="26"/>
      <c r="L97" s="46"/>
      <c r="O97" s="44"/>
    </row>
    <row r="98" spans="2:19" ht="36" x14ac:dyDescent="0.3">
      <c r="B98" s="43" t="s">
        <v>3</v>
      </c>
      <c r="C98" s="9" t="s">
        <v>4</v>
      </c>
      <c r="D98" s="9" t="s">
        <v>5</v>
      </c>
      <c r="E98" s="9" t="s">
        <v>6</v>
      </c>
      <c r="F98" s="9" t="s">
        <v>7</v>
      </c>
      <c r="G98" s="9" t="s">
        <v>8</v>
      </c>
      <c r="H98" s="10" t="s">
        <v>9</v>
      </c>
      <c r="I98" s="9" t="s">
        <v>10</v>
      </c>
      <c r="J98" s="47" t="s">
        <v>11</v>
      </c>
      <c r="L98" s="46"/>
      <c r="O98" s="44"/>
    </row>
    <row r="99" spans="2:19" ht="20.25" x14ac:dyDescent="0.3">
      <c r="B99" s="122" t="s">
        <v>39</v>
      </c>
      <c r="C99" s="122" t="s">
        <v>40</v>
      </c>
      <c r="D99" s="121">
        <f>+[1]RUBROS!B15</f>
        <v>0</v>
      </c>
      <c r="E99" s="14">
        <f>+'[1]ABRIL 2019'!A66</f>
        <v>0</v>
      </c>
      <c r="F99" s="15">
        <f>+'[1]ABRIL 2019'!B66</f>
        <v>0</v>
      </c>
      <c r="G99" s="15">
        <f>+'[1]ABRIL 2019'!C66</f>
        <v>0</v>
      </c>
      <c r="H99" s="16">
        <f>+'[1]ABRIL 2019'!D66</f>
        <v>0</v>
      </c>
      <c r="I99" s="17">
        <f>+'[1]ABRIL 2019'!E66</f>
        <v>0</v>
      </c>
      <c r="J99" s="18">
        <f>+'[1]ABRIL 2019'!F66</f>
        <v>0</v>
      </c>
      <c r="L99" s="46"/>
      <c r="O99" s="44"/>
    </row>
    <row r="100" spans="2:19" ht="20.25" x14ac:dyDescent="0.3">
      <c r="B100" s="123"/>
      <c r="C100" s="123"/>
      <c r="D100" s="121"/>
      <c r="E100" s="14">
        <f>+'[1]ABRIL 2019'!A67</f>
        <v>0</v>
      </c>
      <c r="F100" s="15">
        <f>+'[1]ABRIL 2019'!B67</f>
        <v>0</v>
      </c>
      <c r="G100" s="15">
        <f>+'[1]ABRIL 2019'!C67</f>
        <v>0</v>
      </c>
      <c r="H100" s="16">
        <f>+'[1]ABRIL 2019'!D67</f>
        <v>0</v>
      </c>
      <c r="I100" s="17">
        <f>+'[1]ABRIL 2019'!E67</f>
        <v>0</v>
      </c>
      <c r="J100" s="18">
        <f>+'[1]ABRIL 2019'!F67</f>
        <v>0</v>
      </c>
      <c r="L100" s="46"/>
      <c r="O100" s="44"/>
    </row>
    <row r="101" spans="2:19" ht="20.25" x14ac:dyDescent="0.3">
      <c r="B101" s="123"/>
      <c r="C101" s="123"/>
      <c r="D101" s="121"/>
      <c r="E101" s="34"/>
      <c r="F101" s="35"/>
      <c r="G101" s="48"/>
      <c r="H101" s="49"/>
      <c r="I101" s="17"/>
      <c r="J101" s="50"/>
      <c r="L101" s="46"/>
      <c r="O101" s="44"/>
    </row>
    <row r="102" spans="2:19" ht="20.25" x14ac:dyDescent="0.3">
      <c r="B102" s="124"/>
      <c r="C102" s="124"/>
      <c r="D102" s="121"/>
      <c r="E102" s="51"/>
      <c r="F102" s="51"/>
      <c r="G102" s="51"/>
      <c r="H102" s="51"/>
      <c r="I102" s="52"/>
      <c r="J102" s="53"/>
      <c r="L102" s="46"/>
      <c r="O102" s="44"/>
    </row>
    <row r="103" spans="2:19" ht="20.25" x14ac:dyDescent="0.3">
      <c r="C103" s="54"/>
      <c r="D103" s="27"/>
      <c r="E103" s="26"/>
      <c r="F103" s="25"/>
      <c r="G103" s="24">
        <f>D99-J103</f>
        <v>0</v>
      </c>
      <c r="H103" s="25"/>
      <c r="I103" s="26" t="s">
        <v>14</v>
      </c>
      <c r="J103" s="27">
        <f>SUM(J99:J101)</f>
        <v>0</v>
      </c>
      <c r="L103" s="46"/>
      <c r="O103" s="44"/>
    </row>
    <row r="104" spans="2:19" ht="20.25" x14ac:dyDescent="0.3">
      <c r="C104" s="54"/>
      <c r="D104" s="27"/>
      <c r="E104" s="26"/>
      <c r="F104" s="25"/>
      <c r="G104" s="24"/>
      <c r="H104" s="25"/>
      <c r="I104" s="26"/>
      <c r="L104" s="46"/>
      <c r="O104" s="44"/>
    </row>
    <row r="105" spans="2:19" ht="36" x14ac:dyDescent="0.3">
      <c r="B105" s="43" t="s">
        <v>3</v>
      </c>
      <c r="C105" s="9" t="s">
        <v>4</v>
      </c>
      <c r="D105" s="9" t="s">
        <v>5</v>
      </c>
      <c r="E105" s="9" t="s">
        <v>6</v>
      </c>
      <c r="F105" s="9" t="s">
        <v>7</v>
      </c>
      <c r="G105" s="9" t="s">
        <v>8</v>
      </c>
      <c r="H105" s="10" t="s">
        <v>9</v>
      </c>
      <c r="I105" s="9" t="s">
        <v>10</v>
      </c>
      <c r="J105" s="47" t="s">
        <v>11</v>
      </c>
      <c r="L105" s="46"/>
      <c r="O105" s="44"/>
    </row>
    <row r="106" spans="2:19" ht="20.25" x14ac:dyDescent="0.3">
      <c r="B106" s="129" t="s">
        <v>41</v>
      </c>
      <c r="C106" s="132" t="s">
        <v>42</v>
      </c>
      <c r="D106" s="128">
        <f>+[1]RUBROS!B16</f>
        <v>0</v>
      </c>
      <c r="E106" s="34" t="str">
        <f>+'[1]ABRIL 2019'!A9</f>
        <v>8</v>
      </c>
      <c r="F106" s="35">
        <f>+'[1]ABRIL 2019'!B9</f>
        <v>0</v>
      </c>
      <c r="G106" s="36">
        <f>+'[1]ABRIL 2019'!C9</f>
        <v>0</v>
      </c>
      <c r="H106" s="16">
        <f>+'[1]ABRIL 2019'!D9</f>
        <v>0</v>
      </c>
      <c r="I106" s="17">
        <f>+'[1]ABRIL 2019'!E9</f>
        <v>0</v>
      </c>
      <c r="J106" s="18">
        <f>+'[1]ABRIL 2019'!F9</f>
        <v>0</v>
      </c>
      <c r="L106" s="46"/>
      <c r="O106" s="44"/>
    </row>
    <row r="107" spans="2:19" ht="20.25" x14ac:dyDescent="0.3">
      <c r="B107" s="129"/>
      <c r="C107" s="133"/>
      <c r="D107" s="128"/>
      <c r="E107" s="34" t="str">
        <f>+'[1]ABRIL 2019'!A10</f>
        <v>9</v>
      </c>
      <c r="F107" s="35">
        <f>+'[1]ABRIL 2019'!B10</f>
        <v>0</v>
      </c>
      <c r="G107" s="36">
        <f>+'[1]ABRIL 2019'!C10</f>
        <v>0</v>
      </c>
      <c r="H107" s="16">
        <f>+'[1]ABRIL 2019'!D10</f>
        <v>0</v>
      </c>
      <c r="I107" s="17">
        <f>+'[1]ABRIL 2019'!E10</f>
        <v>0</v>
      </c>
      <c r="J107" s="18">
        <f>+'[1]ABRIL 2019'!F10</f>
        <v>0</v>
      </c>
      <c r="L107" s="46"/>
      <c r="O107" s="44"/>
    </row>
    <row r="108" spans="2:19" ht="20.25" x14ac:dyDescent="0.3">
      <c r="B108" s="129"/>
      <c r="C108" s="133"/>
      <c r="D108" s="128"/>
      <c r="E108" s="34" t="str">
        <f>+'[1]ABRIL 2019'!A14</f>
        <v>13</v>
      </c>
      <c r="F108" s="35">
        <f>+'[1]ABRIL 2019'!B14</f>
        <v>0</v>
      </c>
      <c r="G108" s="36">
        <f>+'[1]ABRIL 2019'!C14</f>
        <v>0</v>
      </c>
      <c r="H108" s="16">
        <f>+'[1]ABRIL 2019'!D14</f>
        <v>0</v>
      </c>
      <c r="I108" s="17">
        <f>+'[1]ABRIL 2019'!E14</f>
        <v>0</v>
      </c>
      <c r="J108" s="18">
        <f>+'[1]ABRIL 2019'!F14</f>
        <v>0</v>
      </c>
      <c r="L108" s="46"/>
      <c r="O108" s="44"/>
    </row>
    <row r="109" spans="2:19" ht="20.25" x14ac:dyDescent="0.3">
      <c r="B109" s="129"/>
      <c r="C109" s="134"/>
      <c r="D109" s="128"/>
      <c r="E109" s="34" t="str">
        <f>+'[1]ABRIL 2019'!A18</f>
        <v>17</v>
      </c>
      <c r="F109" s="35">
        <f>+'[1]ABRIL 2019'!B18</f>
        <v>0</v>
      </c>
      <c r="G109" s="36">
        <f>+'[1]ABRIL 2019'!C18</f>
        <v>0</v>
      </c>
      <c r="H109" s="16">
        <f>+'[1]ABRIL 2019'!D18</f>
        <v>0</v>
      </c>
      <c r="I109" s="17">
        <f>+'[1]ABRIL 2019'!E18</f>
        <v>0</v>
      </c>
      <c r="J109" s="18">
        <f>+'[1]ABRIL 2019'!F18</f>
        <v>0</v>
      </c>
      <c r="L109" s="46"/>
      <c r="O109" s="44"/>
    </row>
    <row r="110" spans="2:19" ht="14.85" customHeight="1" x14ac:dyDescent="0.3">
      <c r="C110" s="54"/>
      <c r="D110" s="27"/>
      <c r="E110" s="26" t="s">
        <v>2</v>
      </c>
      <c r="F110" s="25"/>
      <c r="G110" s="24">
        <f>D106-J110</f>
        <v>0</v>
      </c>
      <c r="H110" s="25"/>
      <c r="I110" s="26" t="s">
        <v>14</v>
      </c>
      <c r="J110" s="27">
        <f>SUM(J106:J109)</f>
        <v>0</v>
      </c>
      <c r="L110" s="2" t="s">
        <v>2</v>
      </c>
      <c r="O110" s="44"/>
    </row>
    <row r="111" spans="2:19" ht="14.85" customHeight="1" x14ac:dyDescent="0.3">
      <c r="C111" s="54"/>
      <c r="D111" s="27"/>
      <c r="E111" s="26"/>
      <c r="F111" s="25"/>
      <c r="G111" s="24"/>
      <c r="H111" s="25"/>
      <c r="I111" s="26"/>
      <c r="O111" s="44"/>
    </row>
    <row r="112" spans="2:19" ht="43.9" customHeight="1" x14ac:dyDescent="0.3">
      <c r="B112" s="43" t="s">
        <v>3</v>
      </c>
      <c r="C112" s="9" t="s">
        <v>4</v>
      </c>
      <c r="D112" s="9" t="s">
        <v>5</v>
      </c>
      <c r="E112" s="9" t="s">
        <v>6</v>
      </c>
      <c r="F112" s="9" t="s">
        <v>7</v>
      </c>
      <c r="G112" s="9" t="s">
        <v>8</v>
      </c>
      <c r="H112" s="10" t="s">
        <v>9</v>
      </c>
      <c r="I112" s="9" t="s">
        <v>10</v>
      </c>
      <c r="J112" s="47" t="s">
        <v>11</v>
      </c>
      <c r="L112" s="59"/>
      <c r="O112" s="44"/>
      <c r="P112" s="6" t="s">
        <v>2</v>
      </c>
      <c r="R112" s="2" t="s">
        <v>2</v>
      </c>
      <c r="S112" s="2" t="s">
        <v>2</v>
      </c>
    </row>
    <row r="113" spans="2:15" ht="20.25" customHeight="1" x14ac:dyDescent="0.3">
      <c r="B113" s="122" t="s">
        <v>43</v>
      </c>
      <c r="C113" s="122" t="s">
        <v>44</v>
      </c>
      <c r="D113" s="121">
        <f>+[1]RUBROS!B17</f>
        <v>0</v>
      </c>
      <c r="E113" s="34" t="str">
        <f>+'[1]ABRIL 2019'!A19</f>
        <v>18</v>
      </c>
      <c r="F113" s="35">
        <f>+'[1]ABRIL 2019'!B3</f>
        <v>0</v>
      </c>
      <c r="G113" s="36">
        <f>+'[1]ABRIL 2019'!C3</f>
        <v>0</v>
      </c>
      <c r="H113" s="16">
        <f>+'[1]ABRIL 2019'!D3</f>
        <v>0</v>
      </c>
      <c r="I113" s="17">
        <f>+'[1]ABRIL 2019'!E3</f>
        <v>0</v>
      </c>
      <c r="J113" s="18">
        <f>+'[1]ABRIL 2019'!F3</f>
        <v>0</v>
      </c>
      <c r="L113" s="59"/>
      <c r="O113" s="44"/>
    </row>
    <row r="114" spans="2:15" ht="20.25" x14ac:dyDescent="0.3">
      <c r="B114" s="123"/>
      <c r="C114" s="123"/>
      <c r="D114" s="121"/>
      <c r="E114" s="34" t="str">
        <f>+'[1]ABRIL 2019'!A20</f>
        <v>19</v>
      </c>
      <c r="F114" s="35">
        <f>+'[1]ABRIL 2019'!B4</f>
        <v>0</v>
      </c>
      <c r="G114" s="36">
        <f>+'[1]ABRIL 2019'!C4</f>
        <v>0</v>
      </c>
      <c r="H114" s="16">
        <f>+'[1]ABRIL 2019'!D4</f>
        <v>0</v>
      </c>
      <c r="I114" s="17">
        <f>+'[1]ABRIL 2019'!E4</f>
        <v>0</v>
      </c>
      <c r="J114" s="18">
        <f>+'[1]ABRIL 2019'!F4</f>
        <v>0</v>
      </c>
      <c r="L114" s="59"/>
      <c r="O114" s="44"/>
    </row>
    <row r="115" spans="2:15" ht="20.25" x14ac:dyDescent="0.3">
      <c r="B115" s="123"/>
      <c r="C115" s="123"/>
      <c r="D115" s="121"/>
      <c r="E115" s="34"/>
      <c r="F115" s="35"/>
      <c r="G115" s="48"/>
      <c r="H115" s="49"/>
      <c r="I115" s="17"/>
      <c r="J115" s="50"/>
      <c r="L115" s="59"/>
      <c r="O115" s="44"/>
    </row>
    <row r="116" spans="2:15" ht="20.25" x14ac:dyDescent="0.3">
      <c r="B116" s="124"/>
      <c r="C116" s="124"/>
      <c r="D116" s="121"/>
      <c r="E116" s="51"/>
      <c r="F116" s="51"/>
      <c r="G116" s="51"/>
      <c r="H116" s="51"/>
      <c r="I116" s="52"/>
      <c r="J116" s="53"/>
      <c r="L116" s="59"/>
      <c r="O116" s="44"/>
    </row>
    <row r="117" spans="2:15" ht="20.25" x14ac:dyDescent="0.3">
      <c r="B117" s="37"/>
      <c r="C117" s="37"/>
      <c r="D117" s="21"/>
      <c r="E117" s="60"/>
      <c r="F117" s="60"/>
      <c r="G117" s="24">
        <f>D113-J117</f>
        <v>0</v>
      </c>
      <c r="H117" s="25"/>
      <c r="I117" s="26" t="s">
        <v>14</v>
      </c>
      <c r="J117" s="27">
        <f>SUM(J113:J116)</f>
        <v>0</v>
      </c>
      <c r="L117" s="59"/>
      <c r="O117" s="44"/>
    </row>
    <row r="118" spans="2:15" ht="20.25" x14ac:dyDescent="0.3">
      <c r="B118" s="37"/>
      <c r="C118" s="37"/>
      <c r="D118" s="21"/>
      <c r="E118" s="60"/>
      <c r="F118" s="60"/>
      <c r="G118" s="60"/>
      <c r="H118" s="60"/>
      <c r="I118" s="61"/>
      <c r="J118" s="62"/>
      <c r="L118" s="59"/>
      <c r="O118" s="44"/>
    </row>
    <row r="119" spans="2:15" ht="36" x14ac:dyDescent="0.3">
      <c r="B119" s="43" t="s">
        <v>3</v>
      </c>
      <c r="C119" s="9" t="s">
        <v>4</v>
      </c>
      <c r="D119" s="9" t="s">
        <v>5</v>
      </c>
      <c r="E119" s="9" t="s">
        <v>6</v>
      </c>
      <c r="F119" s="9" t="s">
        <v>7</v>
      </c>
      <c r="G119" s="9" t="s">
        <v>8</v>
      </c>
      <c r="H119" s="10" t="s">
        <v>9</v>
      </c>
      <c r="I119" s="9" t="s">
        <v>10</v>
      </c>
      <c r="J119" s="47" t="s">
        <v>11</v>
      </c>
      <c r="L119" s="59"/>
      <c r="O119" s="44"/>
    </row>
    <row r="120" spans="2:15" ht="20.25" x14ac:dyDescent="0.3">
      <c r="B120" s="122" t="s">
        <v>45</v>
      </c>
      <c r="C120" s="122" t="s">
        <v>46</v>
      </c>
      <c r="D120" s="121">
        <f>+[1]RUBROS!B23</f>
        <v>0</v>
      </c>
      <c r="E120" s="34" t="str">
        <f>+'[1]ABRIL 2019'!A25</f>
        <v>24</v>
      </c>
      <c r="F120" s="35">
        <f>+'[1]ABRIL 2019'!B9</f>
        <v>0</v>
      </c>
      <c r="G120" s="36">
        <f>+'[1]ABRIL 2019'!C9</f>
        <v>0</v>
      </c>
      <c r="H120" s="16">
        <f>+'[1]ABRIL 2019'!D9</f>
        <v>0</v>
      </c>
      <c r="I120" s="17">
        <f>+'[1]ABRIL 2019'!E9</f>
        <v>0</v>
      </c>
      <c r="J120" s="18">
        <f>+'[1]ABRIL 2019'!F9</f>
        <v>0</v>
      </c>
      <c r="L120" s="59"/>
      <c r="O120" s="44"/>
    </row>
    <row r="121" spans="2:15" ht="20.25" x14ac:dyDescent="0.3">
      <c r="B121" s="123"/>
      <c r="C121" s="123"/>
      <c r="D121" s="121"/>
      <c r="E121" s="34">
        <f>+'[1]ABRIL 2019'!A26</f>
        <v>0</v>
      </c>
      <c r="F121" s="35">
        <f>+'[1]ABRIL 2019'!B10</f>
        <v>0</v>
      </c>
      <c r="G121" s="36">
        <f>+'[1]ABRIL 2019'!C10</f>
        <v>0</v>
      </c>
      <c r="H121" s="16">
        <f>+'[1]ABRIL 2019'!D10</f>
        <v>0</v>
      </c>
      <c r="I121" s="17">
        <f>+'[1]ABRIL 2019'!E10</f>
        <v>0</v>
      </c>
      <c r="J121" s="18">
        <f>+'[1]ABRIL 2019'!F10</f>
        <v>0</v>
      </c>
      <c r="L121" s="59"/>
      <c r="O121" s="44"/>
    </row>
    <row r="122" spans="2:15" ht="20.25" x14ac:dyDescent="0.3">
      <c r="B122" s="123"/>
      <c r="C122" s="123"/>
      <c r="D122" s="121"/>
      <c r="E122" s="34"/>
      <c r="F122" s="35"/>
      <c r="G122" s="48"/>
      <c r="H122" s="49"/>
      <c r="I122" s="17"/>
      <c r="J122" s="50"/>
      <c r="L122" s="59"/>
      <c r="O122" s="44"/>
    </row>
    <row r="123" spans="2:15" ht="14.85" customHeight="1" x14ac:dyDescent="0.3">
      <c r="B123" s="124"/>
      <c r="C123" s="124"/>
      <c r="D123" s="121"/>
      <c r="E123" s="51"/>
      <c r="F123" s="51"/>
      <c r="G123" s="51"/>
      <c r="H123" s="51"/>
      <c r="I123" s="52"/>
      <c r="J123" s="53"/>
      <c r="K123" s="1" t="s">
        <v>2</v>
      </c>
    </row>
    <row r="124" spans="2:15" ht="14.85" customHeight="1" x14ac:dyDescent="0.3">
      <c r="B124" s="37"/>
      <c r="C124" s="37"/>
      <c r="D124" s="21"/>
      <c r="E124" s="60"/>
      <c r="F124" s="60"/>
      <c r="G124" s="24">
        <f>D120-J124</f>
        <v>0</v>
      </c>
      <c r="H124" s="25"/>
      <c r="I124" s="26" t="s">
        <v>14</v>
      </c>
      <c r="J124" s="27">
        <f>SUM(J120:J123)</f>
        <v>0</v>
      </c>
    </row>
    <row r="125" spans="2:15" ht="14.85" customHeight="1" x14ac:dyDescent="0.3">
      <c r="C125" s="54"/>
      <c r="D125" s="27"/>
      <c r="E125" s="26"/>
      <c r="F125" s="25"/>
      <c r="G125" s="24"/>
      <c r="H125" s="25"/>
      <c r="I125" s="26"/>
    </row>
    <row r="126" spans="2:15" ht="36" x14ac:dyDescent="0.3">
      <c r="B126" s="43" t="s">
        <v>3</v>
      </c>
      <c r="C126" s="9" t="s">
        <v>4</v>
      </c>
      <c r="D126" s="9" t="s">
        <v>5</v>
      </c>
      <c r="E126" s="9" t="s">
        <v>6</v>
      </c>
      <c r="F126" s="9" t="s">
        <v>7</v>
      </c>
      <c r="G126" s="9" t="s">
        <v>8</v>
      </c>
      <c r="H126" s="10" t="s">
        <v>9</v>
      </c>
      <c r="I126" s="9" t="s">
        <v>10</v>
      </c>
      <c r="J126" s="47" t="s">
        <v>11</v>
      </c>
    </row>
    <row r="127" spans="2:15" ht="14.85" customHeight="1" x14ac:dyDescent="0.3">
      <c r="B127" s="122" t="s">
        <v>47</v>
      </c>
      <c r="C127" s="122" t="s">
        <v>48</v>
      </c>
      <c r="D127" s="121">
        <f>+[1]RUBROS!B29</f>
        <v>0</v>
      </c>
      <c r="E127" s="34">
        <f>+'[1]ABRIL 2019'!A32</f>
        <v>0</v>
      </c>
      <c r="F127" s="35">
        <f>+'[1]ABRIL 2019'!B15</f>
        <v>0</v>
      </c>
      <c r="G127" s="36">
        <f>+'[1]ABRIL 2019'!C15</f>
        <v>0</v>
      </c>
      <c r="H127" s="16">
        <f>+'[1]ABRIL 2019'!D15</f>
        <v>0</v>
      </c>
      <c r="I127" s="17">
        <f>+'[1]ABRIL 2019'!E15</f>
        <v>0</v>
      </c>
      <c r="J127" s="18">
        <f>+'[1]ABRIL 2019'!F15</f>
        <v>0</v>
      </c>
    </row>
    <row r="128" spans="2:15" ht="14.85" customHeight="1" x14ac:dyDescent="0.3">
      <c r="B128" s="123"/>
      <c r="C128" s="123"/>
      <c r="D128" s="121"/>
      <c r="E128" s="34">
        <f>+'[1]ABRIL 2019'!A33</f>
        <v>0</v>
      </c>
      <c r="F128" s="35">
        <f>+'[1]ABRIL 2019'!B16</f>
        <v>0</v>
      </c>
      <c r="G128" s="36">
        <f>+'[1]ABRIL 2019'!C16</f>
        <v>0</v>
      </c>
      <c r="H128" s="16">
        <f>+'[1]ABRIL 2019'!D16</f>
        <v>0</v>
      </c>
      <c r="I128" s="17">
        <f>+'[1]ABRIL 2019'!E16</f>
        <v>0</v>
      </c>
      <c r="J128" s="18">
        <f>+'[1]ABRIL 2019'!F16</f>
        <v>0</v>
      </c>
    </row>
    <row r="129" spans="1:16" ht="14.85" customHeight="1" x14ac:dyDescent="0.3">
      <c r="B129" s="123"/>
      <c r="C129" s="123"/>
      <c r="D129" s="121"/>
      <c r="E129" s="34"/>
      <c r="F129" s="35"/>
      <c r="G129" s="48"/>
      <c r="H129" s="49"/>
      <c r="I129" s="17"/>
      <c r="J129" s="50"/>
    </row>
    <row r="130" spans="1:16" ht="14.85" customHeight="1" x14ac:dyDescent="0.3">
      <c r="B130" s="124"/>
      <c r="C130" s="124"/>
      <c r="D130" s="121"/>
      <c r="E130" s="51"/>
      <c r="F130" s="51"/>
      <c r="G130" s="51"/>
      <c r="H130" s="51"/>
      <c r="I130" s="52"/>
      <c r="J130" s="53"/>
    </row>
    <row r="131" spans="1:16" ht="14.85" customHeight="1" x14ac:dyDescent="0.3">
      <c r="B131" s="37"/>
      <c r="C131" s="37"/>
      <c r="D131" s="21"/>
      <c r="E131" s="60"/>
      <c r="F131" s="60"/>
      <c r="G131" s="24">
        <f>D127-J131</f>
        <v>0</v>
      </c>
      <c r="H131" s="25"/>
      <c r="I131" s="26" t="s">
        <v>14</v>
      </c>
      <c r="J131" s="27">
        <f>SUM(J127:J130)</f>
        <v>0</v>
      </c>
    </row>
    <row r="132" spans="1:16" ht="14.85" customHeight="1" x14ac:dyDescent="0.3">
      <c r="C132" s="54"/>
      <c r="D132" s="27"/>
      <c r="E132" s="26"/>
      <c r="F132" s="25"/>
      <c r="G132" s="24"/>
      <c r="H132" s="25"/>
      <c r="I132" s="26"/>
    </row>
    <row r="133" spans="1:16" ht="18.2" customHeight="1" x14ac:dyDescent="0.3">
      <c r="B133" s="137" t="s">
        <v>49</v>
      </c>
      <c r="C133" s="137"/>
      <c r="D133" s="63"/>
      <c r="E133" s="64"/>
      <c r="F133" s="65"/>
      <c r="G133" s="65"/>
      <c r="H133" s="65"/>
      <c r="I133" s="66"/>
      <c r="J133" s="67">
        <f>SUM(J47+J13+J32+J110+J123+J20+J27+J39+J54+J61+J68+J75+J82+J89+J96+J103)</f>
        <v>0</v>
      </c>
    </row>
    <row r="134" spans="1:16" ht="18.2" customHeight="1" x14ac:dyDescent="0.3">
      <c r="B134" s="137" t="s">
        <v>50</v>
      </c>
      <c r="C134" s="137"/>
      <c r="D134" s="63"/>
      <c r="E134" s="64"/>
      <c r="F134" s="65"/>
      <c r="G134" s="65"/>
      <c r="H134" s="65"/>
      <c r="I134" s="66"/>
      <c r="J134" s="67">
        <f>+E153</f>
        <v>0</v>
      </c>
    </row>
    <row r="135" spans="1:16" ht="18.2" customHeight="1" x14ac:dyDescent="0.3">
      <c r="B135" s="137" t="s">
        <v>51</v>
      </c>
      <c r="C135" s="137"/>
      <c r="D135" s="63"/>
      <c r="E135" s="64"/>
      <c r="F135" s="65"/>
      <c r="G135" s="65"/>
      <c r="H135" s="65"/>
      <c r="I135" s="66"/>
      <c r="J135" s="67">
        <f>J133-J134</f>
        <v>0</v>
      </c>
    </row>
    <row r="136" spans="1:16" ht="20.25" customHeight="1" x14ac:dyDescent="0.3">
      <c r="L136" s="70"/>
      <c r="M136" s="3" t="s">
        <v>2</v>
      </c>
      <c r="O136" s="5" t="s">
        <v>2</v>
      </c>
    </row>
    <row r="137" spans="1:16" ht="19.7" customHeight="1" x14ac:dyDescent="0.3">
      <c r="B137" s="138" t="s">
        <v>52</v>
      </c>
      <c r="C137" s="138"/>
      <c r="D137" s="138"/>
      <c r="E137" s="138"/>
      <c r="F137" s="25"/>
      <c r="G137" s="25"/>
      <c r="H137" s="56"/>
      <c r="I137" s="27" t="s">
        <v>2</v>
      </c>
      <c r="J137" s="6"/>
      <c r="K137" s="71"/>
      <c r="L137" s="72"/>
      <c r="M137" s="73" t="s">
        <v>2</v>
      </c>
      <c r="N137" s="74"/>
    </row>
    <row r="138" spans="1:16" ht="14.85" customHeight="1" x14ac:dyDescent="0.3">
      <c r="B138" s="13"/>
      <c r="C138" s="75"/>
      <c r="D138" s="27"/>
      <c r="E138" s="76"/>
      <c r="F138" s="25"/>
      <c r="G138" s="25"/>
      <c r="I138" s="135" t="s">
        <v>53</v>
      </c>
      <c r="J138" s="135"/>
      <c r="K138" s="71"/>
      <c r="L138" s="72"/>
      <c r="N138" s="77"/>
      <c r="P138" s="6" t="s">
        <v>2</v>
      </c>
    </row>
    <row r="139" spans="1:16" ht="30.75" customHeight="1" x14ac:dyDescent="0.3">
      <c r="B139" s="136" t="s">
        <v>54</v>
      </c>
      <c r="C139" s="136"/>
      <c r="D139" s="78" t="s">
        <v>55</v>
      </c>
      <c r="E139" s="79"/>
      <c r="F139" s="25" t="s">
        <v>2</v>
      </c>
      <c r="G139" s="80"/>
      <c r="H139" s="81"/>
      <c r="I139" s="82" t="s">
        <v>56</v>
      </c>
      <c r="J139" s="83">
        <f>+[1]LIBRO_DIARIO!F38</f>
        <v>0</v>
      </c>
      <c r="K139" s="71"/>
      <c r="L139" s="72"/>
      <c r="N139" s="77"/>
      <c r="P139" s="6" t="s">
        <v>2</v>
      </c>
    </row>
    <row r="140" spans="1:16" ht="21" customHeight="1" x14ac:dyDescent="0.3">
      <c r="A140" t="s">
        <v>2</v>
      </c>
      <c r="B140" s="113" t="s">
        <v>57</v>
      </c>
      <c r="C140" s="113"/>
      <c r="D140" s="84"/>
      <c r="E140" s="85"/>
      <c r="F140" s="86"/>
      <c r="G140" s="80"/>
      <c r="H140" s="87"/>
      <c r="I140" s="88" t="s">
        <v>58</v>
      </c>
      <c r="J140" s="89">
        <f>+J135</f>
        <v>0</v>
      </c>
      <c r="K140" s="71"/>
      <c r="L140" s="72"/>
      <c r="N140" s="77"/>
      <c r="P140" s="6" t="s">
        <v>2</v>
      </c>
    </row>
    <row r="141" spans="1:16" ht="25.5" customHeight="1" x14ac:dyDescent="0.3">
      <c r="B141" s="136" t="s">
        <v>59</v>
      </c>
      <c r="C141" s="136"/>
      <c r="D141" s="84"/>
      <c r="E141" s="90" t="s">
        <v>2</v>
      </c>
      <c r="F141" s="86" t="s">
        <v>2</v>
      </c>
      <c r="G141" s="80"/>
      <c r="H141" s="87"/>
      <c r="I141" s="82" t="s">
        <v>60</v>
      </c>
      <c r="J141" s="89">
        <f>+[1]LIBRO_BANCOS!F27</f>
        <v>0</v>
      </c>
      <c r="K141" s="91"/>
      <c r="L141" s="72"/>
      <c r="M141" s="73"/>
      <c r="N141" s="77"/>
      <c r="O141" s="12" t="s">
        <v>2</v>
      </c>
      <c r="P141" s="6" t="s">
        <v>2</v>
      </c>
    </row>
    <row r="142" spans="1:16" ht="30" customHeight="1" x14ac:dyDescent="0.3">
      <c r="B142" s="139" t="s">
        <v>61</v>
      </c>
      <c r="C142" s="139"/>
      <c r="D142" s="139"/>
      <c r="E142" s="139"/>
      <c r="F142" s="92" t="s">
        <v>2</v>
      </c>
      <c r="G142" s="80" t="s">
        <v>2</v>
      </c>
      <c r="H142" s="87" t="s">
        <v>2</v>
      </c>
      <c r="I142" s="82" t="s">
        <v>62</v>
      </c>
      <c r="J142" s="83">
        <v>0</v>
      </c>
      <c r="K142" s="91"/>
      <c r="M142" s="3" t="s">
        <v>2</v>
      </c>
    </row>
    <row r="143" spans="1:16" ht="34.5" customHeight="1" x14ac:dyDescent="0.5">
      <c r="B143" s="136" t="s">
        <v>63</v>
      </c>
      <c r="C143" s="136"/>
      <c r="D143" s="93" t="s">
        <v>64</v>
      </c>
      <c r="E143" s="94" t="s">
        <v>65</v>
      </c>
      <c r="F143" s="92" t="s">
        <v>2</v>
      </c>
      <c r="G143" s="80" t="s">
        <v>2</v>
      </c>
      <c r="H143" s="87" t="s">
        <v>2</v>
      </c>
      <c r="I143" s="95" t="s">
        <v>66</v>
      </c>
      <c r="J143" s="96">
        <f>+J139+J140+J141+J142</f>
        <v>0</v>
      </c>
      <c r="K143" s="71"/>
      <c r="L143" s="72" t="s">
        <v>2</v>
      </c>
      <c r="M143" s="97" t="s">
        <v>2</v>
      </c>
    </row>
    <row r="144" spans="1:16" ht="16.5" customHeight="1" x14ac:dyDescent="0.3">
      <c r="B144" s="136" t="s">
        <v>67</v>
      </c>
      <c r="C144" s="136"/>
      <c r="D144" s="98"/>
      <c r="E144" s="99"/>
      <c r="F144" s="27" t="s">
        <v>2</v>
      </c>
      <c r="G144" s="80" t="s">
        <v>2</v>
      </c>
      <c r="H144" s="71" t="s">
        <v>2</v>
      </c>
      <c r="I144" s="100" t="s">
        <v>68</v>
      </c>
      <c r="J144" s="83"/>
      <c r="K144" s="91"/>
      <c r="L144" s="2" t="s">
        <v>2</v>
      </c>
    </row>
    <row r="145" spans="2:19" ht="15.75" customHeight="1" x14ac:dyDescent="0.3">
      <c r="B145" s="136" t="s">
        <v>69</v>
      </c>
      <c r="C145" s="136"/>
      <c r="D145" s="101">
        <f>+[1]RETEFUENTE!D46</f>
        <v>0</v>
      </c>
      <c r="E145" s="101">
        <f>+D145*0.06</f>
        <v>0</v>
      </c>
      <c r="F145" s="71"/>
      <c r="G145" s="25"/>
      <c r="H145" s="71"/>
      <c r="I145" s="102" t="s">
        <v>70</v>
      </c>
      <c r="J145" s="83"/>
      <c r="K145" s="71" t="s">
        <v>2</v>
      </c>
      <c r="L145" s="2" t="s">
        <v>2</v>
      </c>
      <c r="M145" s="3" t="s">
        <v>2</v>
      </c>
    </row>
    <row r="146" spans="2:19" ht="15.75" customHeight="1" x14ac:dyDescent="0.3">
      <c r="B146" s="136" t="s">
        <v>71</v>
      </c>
      <c r="C146" s="136"/>
      <c r="D146" s="101"/>
      <c r="E146" s="101"/>
      <c r="F146" t="s">
        <v>2</v>
      </c>
      <c r="G146" s="103"/>
      <c r="I146" s="141" t="s">
        <v>2</v>
      </c>
      <c r="J146" s="141"/>
      <c r="K146" s="71"/>
      <c r="L146" s="2" t="s">
        <v>2</v>
      </c>
    </row>
    <row r="147" spans="2:19" ht="15.75" customHeight="1" x14ac:dyDescent="0.3">
      <c r="B147" s="136" t="s">
        <v>72</v>
      </c>
      <c r="C147" s="136"/>
      <c r="D147" s="101">
        <f>+D145</f>
        <v>0</v>
      </c>
      <c r="E147" s="101">
        <f>+D147*0.00966</f>
        <v>0</v>
      </c>
      <c r="G147"/>
      <c r="I147" s="88" t="s">
        <v>73</v>
      </c>
      <c r="J147" s="83">
        <f>+J144+J145</f>
        <v>0</v>
      </c>
      <c r="K147" s="91"/>
      <c r="L147" s="70" t="s">
        <v>2</v>
      </c>
    </row>
    <row r="148" spans="2:19" ht="15.75" customHeight="1" x14ac:dyDescent="0.3">
      <c r="B148" s="136" t="s">
        <v>74</v>
      </c>
      <c r="C148" s="136"/>
      <c r="D148" s="101"/>
      <c r="E148" s="104"/>
      <c r="G148" s="2"/>
      <c r="I148" s="142" t="s">
        <v>2</v>
      </c>
      <c r="J148" s="142"/>
    </row>
    <row r="149" spans="2:19" ht="15.75" customHeight="1" x14ac:dyDescent="0.2">
      <c r="B149" s="136" t="s">
        <v>75</v>
      </c>
      <c r="C149" s="136"/>
      <c r="D149" s="101"/>
      <c r="E149" s="101"/>
      <c r="G149" s="2"/>
      <c r="I149" s="105" t="s">
        <v>76</v>
      </c>
      <c r="J149" s="96">
        <f>J141</f>
        <v>0</v>
      </c>
      <c r="K149"/>
      <c r="L149"/>
      <c r="M149" s="69"/>
      <c r="S149" s="2" t="s">
        <v>2</v>
      </c>
    </row>
    <row r="150" spans="2:19" ht="15.75" customHeight="1" x14ac:dyDescent="0.2">
      <c r="B150" s="136" t="s">
        <v>77</v>
      </c>
      <c r="C150" s="136"/>
      <c r="D150" s="101"/>
      <c r="E150" s="101"/>
      <c r="G150"/>
      <c r="J150"/>
      <c r="K150"/>
      <c r="L150" s="4"/>
      <c r="M150" s="69"/>
      <c r="S150" s="2" t="s">
        <v>2</v>
      </c>
    </row>
    <row r="151" spans="2:19" ht="14.85" customHeight="1" x14ac:dyDescent="0.2">
      <c r="B151" s="136" t="s">
        <v>78</v>
      </c>
      <c r="C151" s="136"/>
      <c r="D151" s="101"/>
      <c r="E151" s="101"/>
      <c r="F151" t="s">
        <v>2</v>
      </c>
      <c r="G151"/>
      <c r="H151" t="s">
        <v>2</v>
      </c>
      <c r="J151" s="69"/>
      <c r="K151"/>
      <c r="L151" s="4"/>
      <c r="M151" s="69"/>
      <c r="N151" s="4" t="s">
        <v>2</v>
      </c>
      <c r="S151" s="2" t="s">
        <v>2</v>
      </c>
    </row>
    <row r="152" spans="2:19" ht="14.85" customHeight="1" x14ac:dyDescent="0.2">
      <c r="B152" s="8"/>
      <c r="C152" s="106"/>
      <c r="D152" s="101"/>
      <c r="E152" s="101"/>
      <c r="F152" t="s">
        <v>2</v>
      </c>
      <c r="G152"/>
      <c r="H152" t="s">
        <v>2</v>
      </c>
      <c r="J152" s="69"/>
      <c r="K152"/>
      <c r="L152" s="4"/>
      <c r="M152" s="69"/>
      <c r="S152" s="2" t="s">
        <v>2</v>
      </c>
    </row>
    <row r="153" spans="2:19" ht="14.85" customHeight="1" x14ac:dyDescent="0.2">
      <c r="B153" s="136" t="s">
        <v>79</v>
      </c>
      <c r="C153" s="136"/>
      <c r="D153" s="101"/>
      <c r="E153" s="101">
        <f>SUM(E144:E152)</f>
        <v>0</v>
      </c>
      <c r="F153" s="2" t="s">
        <v>2</v>
      </c>
      <c r="G153" s="70" t="s">
        <v>2</v>
      </c>
      <c r="H153" t="s">
        <v>2</v>
      </c>
      <c r="J153" s="69"/>
      <c r="K153"/>
      <c r="L153" s="4"/>
      <c r="M153" s="69"/>
      <c r="S153" s="2" t="s">
        <v>2</v>
      </c>
    </row>
    <row r="154" spans="2:19" ht="14.85" customHeight="1" x14ac:dyDescent="0.2">
      <c r="B154" s="136" t="s">
        <v>80</v>
      </c>
      <c r="C154" s="136"/>
      <c r="D154" s="101"/>
      <c r="E154" s="101"/>
      <c r="F154" s="2" t="s">
        <v>2</v>
      </c>
      <c r="G154"/>
      <c r="H154" t="s">
        <v>2</v>
      </c>
      <c r="I154"/>
      <c r="J154" s="69"/>
      <c r="K154"/>
      <c r="L154" s="4"/>
      <c r="M154" s="69"/>
      <c r="N154" s="77" t="s">
        <v>2</v>
      </c>
      <c r="O154" s="12"/>
      <c r="S154" s="2" t="s">
        <v>2</v>
      </c>
    </row>
    <row r="155" spans="2:19" ht="14.85" customHeight="1" x14ac:dyDescent="0.3">
      <c r="B155" s="143"/>
      <c r="C155" s="143"/>
    </row>
    <row r="156" spans="2:19" ht="14.85" customHeight="1" x14ac:dyDescent="0.2">
      <c r="B156" s="140"/>
      <c r="C156" s="140"/>
      <c r="D156" s="140"/>
      <c r="E156" s="140"/>
      <c r="F156" s="140"/>
      <c r="G156" s="140"/>
      <c r="H156" s="140"/>
      <c r="I156" s="140"/>
      <c r="J156" s="140"/>
      <c r="K156" s="71" t="s">
        <v>2</v>
      </c>
      <c r="L156" s="4"/>
      <c r="M156" s="69"/>
      <c r="N156" s="4" t="s">
        <v>2</v>
      </c>
    </row>
    <row r="157" spans="2:19" ht="33.75" customHeight="1" x14ac:dyDescent="0.3">
      <c r="B157" s="146" t="s">
        <v>81</v>
      </c>
      <c r="C157" s="146"/>
      <c r="D157" s="146"/>
      <c r="E157" s="146"/>
      <c r="F157" s="146"/>
      <c r="G157" s="146"/>
      <c r="H157" s="146"/>
      <c r="I157" s="146"/>
      <c r="J157" s="146"/>
      <c r="K157" s="71"/>
      <c r="L157" s="72"/>
      <c r="N157" s="4" t="s">
        <v>2</v>
      </c>
    </row>
    <row r="158" spans="2:19" ht="18" customHeight="1" x14ac:dyDescent="0.3">
      <c r="B158" s="59" t="s">
        <v>82</v>
      </c>
      <c r="C158" s="59"/>
      <c r="D158" s="59"/>
      <c r="E158" s="59"/>
      <c r="F158" s="59"/>
      <c r="G158" s="59"/>
      <c r="H158" s="59"/>
      <c r="I158" s="59"/>
      <c r="J158" s="59"/>
      <c r="K158" s="71"/>
      <c r="L158" s="107"/>
      <c r="M158" s="108"/>
    </row>
    <row r="159" spans="2:19" ht="19.5" customHeight="1" x14ac:dyDescent="0.3">
      <c r="B159" s="13"/>
      <c r="C159" s="13"/>
      <c r="D159" s="13"/>
      <c r="K159" s="1" t="s">
        <v>2</v>
      </c>
      <c r="M159" s="109"/>
    </row>
    <row r="160" spans="2:19" ht="23.25" customHeight="1" thickBot="1" x14ac:dyDescent="0.35">
      <c r="B160" s="147"/>
      <c r="C160" s="147"/>
      <c r="D160" s="147"/>
      <c r="G160" s="147"/>
      <c r="H160" s="147"/>
      <c r="I160" s="147"/>
      <c r="K160" s="1" t="s">
        <v>2</v>
      </c>
      <c r="M160" s="109"/>
      <c r="S160" s="2" t="s">
        <v>2</v>
      </c>
    </row>
    <row r="161" spans="2:19" ht="14.85" customHeight="1" x14ac:dyDescent="0.3">
      <c r="B161" s="148" t="s">
        <v>85</v>
      </c>
      <c r="C161" s="148"/>
      <c r="D161" s="13"/>
      <c r="E161" s="13"/>
      <c r="F161" s="13"/>
      <c r="G161" s="149" t="s">
        <v>85</v>
      </c>
      <c r="H161" s="149"/>
      <c r="I161" s="149"/>
      <c r="K161" s="1" t="s">
        <v>2</v>
      </c>
      <c r="M161" s="109"/>
      <c r="N161" s="110"/>
      <c r="S161" s="2" t="s">
        <v>2</v>
      </c>
    </row>
    <row r="162" spans="2:19" ht="14.85" customHeight="1" x14ac:dyDescent="0.3">
      <c r="B162" s="144" t="s">
        <v>86</v>
      </c>
      <c r="C162" s="144"/>
      <c r="D162" s="13"/>
      <c r="E162" s="13"/>
      <c r="F162" s="13" t="s">
        <v>2</v>
      </c>
      <c r="G162" s="150" t="s">
        <v>86</v>
      </c>
      <c r="H162" s="150"/>
      <c r="I162" s="150"/>
      <c r="K162" s="1" t="s">
        <v>2</v>
      </c>
      <c r="M162" s="111"/>
      <c r="S162" s="2" t="s">
        <v>2</v>
      </c>
    </row>
    <row r="163" spans="2:19" ht="14.85" customHeight="1" x14ac:dyDescent="0.3">
      <c r="B163" s="144" t="s">
        <v>83</v>
      </c>
      <c r="C163" s="144"/>
      <c r="D163" s="13"/>
      <c r="E163" s="13"/>
      <c r="F163" s="13"/>
      <c r="G163" s="145" t="s">
        <v>84</v>
      </c>
      <c r="H163" s="145"/>
      <c r="I163" s="145"/>
      <c r="K163" s="91" t="s">
        <v>2</v>
      </c>
      <c r="L163" s="70"/>
      <c r="M163" s="111"/>
      <c r="S163" s="2" t="s">
        <v>2</v>
      </c>
    </row>
    <row r="164" spans="2:19" ht="14.85" customHeight="1" x14ac:dyDescent="0.3">
      <c r="M164" s="111"/>
      <c r="S164" s="2" t="s">
        <v>2</v>
      </c>
    </row>
    <row r="165" spans="2:19" ht="14.85" customHeight="1" x14ac:dyDescent="0.3">
      <c r="F165" t="s">
        <v>2</v>
      </c>
      <c r="M165" s="111"/>
      <c r="S165" s="2" t="s">
        <v>2</v>
      </c>
    </row>
    <row r="166" spans="2:19" ht="14.85" customHeight="1" x14ac:dyDescent="0.3">
      <c r="F166" t="s">
        <v>2</v>
      </c>
      <c r="M166" s="111"/>
      <c r="S166" s="2" t="s">
        <v>2</v>
      </c>
    </row>
    <row r="167" spans="2:19" ht="14.85" customHeight="1" x14ac:dyDescent="0.3">
      <c r="F167" t="s">
        <v>2</v>
      </c>
      <c r="M167" s="111"/>
      <c r="N167" s="112"/>
      <c r="S167" s="2" t="s">
        <v>2</v>
      </c>
    </row>
  </sheetData>
  <mergeCells count="94">
    <mergeCell ref="B163:C163"/>
    <mergeCell ref="G163:I163"/>
    <mergeCell ref="B157:J157"/>
    <mergeCell ref="B160:D160"/>
    <mergeCell ref="G160:I160"/>
    <mergeCell ref="B161:C161"/>
    <mergeCell ref="G161:I161"/>
    <mergeCell ref="B162:C162"/>
    <mergeCell ref="G162:I162"/>
    <mergeCell ref="B156:J156"/>
    <mergeCell ref="B146:C146"/>
    <mergeCell ref="I146:J146"/>
    <mergeCell ref="B147:C147"/>
    <mergeCell ref="B148:C148"/>
    <mergeCell ref="I148:J148"/>
    <mergeCell ref="B149:C149"/>
    <mergeCell ref="B150:C150"/>
    <mergeCell ref="B151:C151"/>
    <mergeCell ref="B153:C153"/>
    <mergeCell ref="B154:C154"/>
    <mergeCell ref="B155:C155"/>
    <mergeCell ref="B145:C145"/>
    <mergeCell ref="B133:C133"/>
    <mergeCell ref="B134:C134"/>
    <mergeCell ref="B135:C135"/>
    <mergeCell ref="B137:E137"/>
    <mergeCell ref="B140:C140"/>
    <mergeCell ref="B141:C141"/>
    <mergeCell ref="B142:E142"/>
    <mergeCell ref="B143:C143"/>
    <mergeCell ref="B144:C144"/>
    <mergeCell ref="I138:J138"/>
    <mergeCell ref="B139:C139"/>
    <mergeCell ref="B120:B123"/>
    <mergeCell ref="C120:C123"/>
    <mergeCell ref="D120:D123"/>
    <mergeCell ref="B127:B130"/>
    <mergeCell ref="C127:C130"/>
    <mergeCell ref="D127:D130"/>
    <mergeCell ref="B106:B109"/>
    <mergeCell ref="C106:C109"/>
    <mergeCell ref="D106:D109"/>
    <mergeCell ref="B113:B116"/>
    <mergeCell ref="C113:C116"/>
    <mergeCell ref="D113:D116"/>
    <mergeCell ref="B92:B95"/>
    <mergeCell ref="C92:C95"/>
    <mergeCell ref="D92:D95"/>
    <mergeCell ref="B99:B102"/>
    <mergeCell ref="C99:C102"/>
    <mergeCell ref="D99:D102"/>
    <mergeCell ref="B78:B81"/>
    <mergeCell ref="C78:C81"/>
    <mergeCell ref="D78:D81"/>
    <mergeCell ref="B85:B88"/>
    <mergeCell ref="C85:C88"/>
    <mergeCell ref="D85:D88"/>
    <mergeCell ref="B64:B67"/>
    <mergeCell ref="C64:C67"/>
    <mergeCell ref="D64:D67"/>
    <mergeCell ref="B71:B74"/>
    <mergeCell ref="C71:C74"/>
    <mergeCell ref="D71:D74"/>
    <mergeCell ref="B50:B53"/>
    <mergeCell ref="C50:C53"/>
    <mergeCell ref="D50:D53"/>
    <mergeCell ref="B57:B60"/>
    <mergeCell ref="C57:C60"/>
    <mergeCell ref="D57:D60"/>
    <mergeCell ref="B35:B38"/>
    <mergeCell ref="C35:C38"/>
    <mergeCell ref="D35:D38"/>
    <mergeCell ref="B42:B46"/>
    <mergeCell ref="C42:C46"/>
    <mergeCell ref="D42:D46"/>
    <mergeCell ref="B23:B26"/>
    <mergeCell ref="C23:C26"/>
    <mergeCell ref="D23:D26"/>
    <mergeCell ref="B30:B31"/>
    <mergeCell ref="C30:C31"/>
    <mergeCell ref="D30:D31"/>
    <mergeCell ref="B9:J9"/>
    <mergeCell ref="B11:B12"/>
    <mergeCell ref="C11:C12"/>
    <mergeCell ref="D11:D12"/>
    <mergeCell ref="B16:B19"/>
    <mergeCell ref="C16:C19"/>
    <mergeCell ref="D16:D19"/>
    <mergeCell ref="B3:B8"/>
    <mergeCell ref="C3:H5"/>
    <mergeCell ref="I3:J4"/>
    <mergeCell ref="I5:J6"/>
    <mergeCell ref="C6:H8"/>
    <mergeCell ref="I7:J8"/>
  </mergeCells>
  <printOptions horizontalCentered="1"/>
  <pageMargins left="0.35433070866141736" right="0.51181102362204722" top="1.0629921259842521" bottom="0.6692913385826772" header="0.51181102362204722" footer="0.19685039370078741"/>
  <pageSetup scale="64" fitToWidth="0" fitToHeight="0" pageOrder="overThenDown" orientation="landscape" useFirstPageNumber="1" horizontalDpi="4294967294" verticalDpi="4294967294" r:id="rId1"/>
  <headerFooter>
    <oddFooter>&amp;C&amp;12Página &amp;P&amp;R&amp;"Arial Narrow,Normal"&amp;9Código: 3TR-GFI-F-14
Fecha: 29/10/2019
Versión: 3</oddFooter>
  </headerFooter>
  <rowBreaks count="5" manualBreakCount="5">
    <brk id="33" max="9" man="1"/>
    <brk id="61" max="9" man="1"/>
    <brk id="89" max="9" man="1"/>
    <brk id="117" max="9" man="1"/>
    <brk id="136" man="1"/>
  </rowBreaks>
  <colBreaks count="1" manualBreakCount="1">
    <brk id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REINTEGRO</vt:lpstr>
      <vt:lpstr>REINTEGRO!Área_de_impresión</vt:lpstr>
      <vt:lpstr>REINTEGRO!Títulos_a_imprimir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JOSALA</dc:creator>
  <cp:lastModifiedBy>YAIZA PINTO</cp:lastModifiedBy>
  <cp:lastPrinted>2019-10-29T20:21:08Z</cp:lastPrinted>
  <dcterms:created xsi:type="dcterms:W3CDTF">2019-04-10T15:05:14Z</dcterms:created>
  <dcterms:modified xsi:type="dcterms:W3CDTF">2024-05-09T02:03:16Z</dcterms:modified>
</cp:coreProperties>
</file>