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rlos.mendez\Documents\MIPG\Instrumentos SIG\Sub Equipamientos Culturales\Actualizacion Codigo\"/>
    </mc:Choice>
  </mc:AlternateContent>
  <bookViews>
    <workbookView xWindow="0" yWindow="0" windowWidth="28800" windowHeight="11910" tabRatio="500"/>
  </bookViews>
  <sheets>
    <sheet name="CORRECTIVOS PREVENTIVOS" sheetId="1" r:id="rId1"/>
    <sheet name="DOTACIONES Y COMPRAS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8" i="3" l="1"/>
  <c r="G56" i="3"/>
  <c r="G45" i="3"/>
  <c r="F31" i="1"/>
  <c r="H15" i="1"/>
  <c r="E52" i="3"/>
  <c r="G52" i="3"/>
  <c r="J54" i="3"/>
  <c r="G54" i="3"/>
  <c r="G12" i="3"/>
  <c r="G16" i="3"/>
  <c r="G59" i="3"/>
  <c r="H9" i="1"/>
  <c r="H22" i="1"/>
  <c r="H23" i="1"/>
  <c r="H31" i="1"/>
  <c r="E8" i="3"/>
  <c r="E59" i="3"/>
  <c r="J59" i="3"/>
  <c r="M59" i="3"/>
  <c r="N31" i="1"/>
  <c r="K31" i="1"/>
</calcChain>
</file>

<file path=xl/sharedStrings.xml><?xml version="1.0" encoding="utf-8"?>
<sst xmlns="http://schemas.openxmlformats.org/spreadsheetml/2006/main" count="199" uniqueCount="139">
  <si>
    <t>TJEG</t>
  </si>
  <si>
    <t>ILUMINACION</t>
  </si>
  <si>
    <t>SONIDO - BACKLINE</t>
  </si>
  <si>
    <t>TEP</t>
  </si>
  <si>
    <t>EM</t>
  </si>
  <si>
    <t>MT</t>
  </si>
  <si>
    <t>DESCRIPCION ACTIVIDAD</t>
  </si>
  <si>
    <t>TRAMOYA</t>
  </si>
  <si>
    <t xml:space="preserve">TJEG </t>
  </si>
  <si>
    <t>Suministro e instalación del sobre piso de quíntuplex de 18mm, superficie de 380m2- 110 tableros</t>
  </si>
  <si>
    <t xml:space="preserve">Arreglo del motor de la mentirosa </t>
  </si>
  <si>
    <t>OTROS</t>
  </si>
  <si>
    <t>Teatrino- revisar sistema de iluminacion y video proyección</t>
  </si>
  <si>
    <t>Compra de un piso de caucho</t>
  </si>
  <si>
    <t>VIDEO</t>
  </si>
  <si>
    <t>Compra e instalación del sistema de instalación electrica pantalla LED</t>
  </si>
  <si>
    <t>Actualización con la compra de reflectores</t>
  </si>
  <si>
    <t>Actualización de la vestimenta teatral con la compra de gazas y screens</t>
  </si>
  <si>
    <t xml:space="preserve">SONIDO - BACKLINE </t>
  </si>
  <si>
    <t>Actualizacion con la instalación de dimmers de 5kW</t>
  </si>
  <si>
    <t>Separar el desembarco del escenario con un aforo o ortros</t>
  </si>
  <si>
    <t>Mantenimiento de las nubes y motores</t>
  </si>
  <si>
    <t>TODOS ESCENARIOS</t>
  </si>
  <si>
    <t>TODOS</t>
  </si>
  <si>
    <t>MEDIA TORTA</t>
  </si>
  <si>
    <t>Instalación de iluminación de trabajo</t>
  </si>
  <si>
    <t>Suministro intalacion de luz de sala</t>
  </si>
  <si>
    <t>PREVENTIVO</t>
  </si>
  <si>
    <t>CORRECTIVO</t>
  </si>
  <si>
    <t>ESCENARIO MOVIL</t>
  </si>
  <si>
    <t>Suministro de una rampa para carga y descargue</t>
  </si>
  <si>
    <t>Suministro de 3 carpas</t>
  </si>
  <si>
    <t>Eslingas y sistemas de colgado</t>
  </si>
  <si>
    <t>repuestos modulos LED</t>
  </si>
  <si>
    <t>CORRECTIVOS</t>
  </si>
  <si>
    <t xml:space="preserve">Compra de un forro para cableado </t>
  </si>
  <si>
    <t>Suministro de complementro de reflectores luz LED</t>
  </si>
  <si>
    <t xml:space="preserve">Mantenimientos de los sistemas de iluminación (MT TJEG, TEP, EM) </t>
  </si>
  <si>
    <t>Video proyectores y pantallas LED</t>
  </si>
  <si>
    <t>Cambio del sistema de poleas</t>
  </si>
  <si>
    <t>Compra de tarimas….</t>
  </si>
  <si>
    <t>Suministro e instalación de un sistema de iluminación escénica y de sala y dotaciones</t>
  </si>
  <si>
    <t>Mantenimiento cabezas moviles</t>
  </si>
  <si>
    <t>Mantenimiento carroseria del trailer pintura general, frenos, luces</t>
  </si>
  <si>
    <t>Suministro e instalación de un sistema de iluminación + reflectores + consola</t>
  </si>
  <si>
    <t>Compra de un nuevo escenario ( con toda la dotación)</t>
  </si>
  <si>
    <t>NIVEL DE PRIORIDAD</t>
  </si>
  <si>
    <t>Correccion de la altura de los loop chorizo ( ir con diseño de la mecanica teatral)</t>
  </si>
  <si>
    <t>Cambio de las 11 cajas de las Varas ( o incluirlo en el cambio de la tramoya)</t>
  </si>
  <si>
    <t>Adaptación de un taco y luz de trabajo</t>
  </si>
  <si>
    <t>Limpieza de las nubes y bibliotecas?</t>
  </si>
  <si>
    <t>Mantenimientos maquinas de humo</t>
  </si>
  <si>
    <t>Mantenimiento piano</t>
  </si>
  <si>
    <t>Garantia</t>
  </si>
  <si>
    <t>Mantenimientos conchas y pared acustica</t>
  </si>
  <si>
    <t>Compra de una estructura para la pantalla LED</t>
  </si>
  <si>
    <t>SALA</t>
  </si>
  <si>
    <t>Suministro e instalación de la silleteria del TJEG (1695 sillas)</t>
  </si>
  <si>
    <t>Compra de motores para PA y SUBS</t>
  </si>
  <si>
    <t>mantenimientos de sistemas de tramoya contrapesada, manual y motorizada y hidraulica y electrovalvulas, pisos y aforos</t>
  </si>
  <si>
    <t>VESTUARIO</t>
  </si>
  <si>
    <t xml:space="preserve"> 10 CAJETINES DE 12 CANALES REFERENCIA W1  Y 10 SUBSNAKES PARA DICHOS CAJETINES CON TERMINAL PARA CAJETIN Y TERMINAL EN CANON MACHO ( 4 DE 20 MTS, 4 DE 15 MTS Y 2 DE 10 MTS);</t>
  </si>
  <si>
    <t>Compra de un sistema de inears con 8 unidades: PSM 1000</t>
  </si>
  <si>
    <t>Compra e instalación de una toma tipo P16 para conexión sonido - video</t>
  </si>
  <si>
    <t>Caja menor</t>
  </si>
  <si>
    <t>Distribuidor electrico para alimentacion sistema PA con plantas electricas y las extensiones necesarias hasta los amplificadores de sonido en la parrilla.</t>
  </si>
  <si>
    <t>Compra de un rio 3224 para tener las consolas funcionando con todos sus canales.</t>
  </si>
  <si>
    <t>En el marco de las garantias</t>
  </si>
  <si>
    <t>Ferreteria especializada (cables, bombillo, accesorios electricos, filtros….) - montar dos procesos ( enfoque sonido - iluminación tramoya )</t>
  </si>
  <si>
    <t xml:space="preserve">Bombillos video proyectores: 4 christie para TJEG / </t>
  </si>
  <si>
    <t>Adaptador de protocolos dante y otros LAKE</t>
  </si>
  <si>
    <t>Compra de repuestos de parlantes</t>
  </si>
  <si>
    <t>Comprar 10 radios de comunicacion</t>
  </si>
  <si>
    <t>Compra de monitores: 12 PS15 / 1 amplificador NXAMP 4 X 4 / Adaptación de la corriente de los amplificador y tarjeta DANTE</t>
  </si>
  <si>
    <t>ESTUDIO DE MERCADO</t>
  </si>
  <si>
    <t>OBSERVACION</t>
  </si>
  <si>
    <t>VALOR</t>
  </si>
  <si>
    <t>ESTUDIO DE MERCADO 2018</t>
  </si>
  <si>
    <t>Caja menor SAF</t>
  </si>
  <si>
    <t>SAF</t>
  </si>
  <si>
    <t>2ndo semestre</t>
  </si>
  <si>
    <t>COMPRAS Y DOTACIONES ESCENARIOS DE 2018 A 2020</t>
  </si>
  <si>
    <t>ESCENARIO MOVIL 1</t>
  </si>
  <si>
    <t>Compra de un sistema de intercom</t>
  </si>
  <si>
    <t>Adecuación del salon de musica con video beam y pantalla</t>
  </si>
  <si>
    <t>Compras de sillas altas y bajas (para orquesta y seguidore, consolas….)</t>
  </si>
  <si>
    <t>MANTENIMIENTO SISTEMA HIDRAULICO + ELECTRICO + CARROCERIA + CONTROLES + LLANTAS + FACHADAS</t>
  </si>
  <si>
    <t>Esperar estudios y diseños / mantnimiento SAF</t>
  </si>
  <si>
    <t>Mantenimiento TJEG / MT en la garantia / TEP?</t>
  </si>
  <si>
    <t>Cambio de Espejos</t>
  </si>
  <si>
    <t xml:space="preserve"> mantenimiento maquinas de coser</t>
  </si>
  <si>
    <t xml:space="preserve">Mueble organizador  con puerta,
PLANCHA  INDUSTRIAL , 9  PAPELERAS PARA CAMERINOS , 4  MANTELES BLANCOS DE 4 MTS DE LARGO POR 2MTS DE ANCHO, 4 MANTELES NEGROS DE LA MISMA MEDIDA, 2 MANTELES ROJOS  MISMA MEDIDA, 3 MANTELES NEGROS, 3 BLANCOS DE 2MTS DE ANCHO POR 2 MTS DE LARGO, 12 TOALLAS DE CUERPO BLANCAS Y 12 DE MANOS BLANCAS, 2 HIELERAS, 18 VASOS CRISTAL, 18 PLATOS POCILLO PARA TOMAR CAFE,  JUEGO DE CUBIERTOS </t>
  </si>
  <si>
    <t>Mantenimiento motores PA y tramoya media torta</t>
  </si>
  <si>
    <t>urgente realizar en 2018 (EXCEPTO LAS CONSOLAS)</t>
  </si>
  <si>
    <t>LOBBY: Estudio y diseño de la acustica del lobby</t>
  </si>
  <si>
    <t>Diseño e suministro del sistema de amplificación de sonido de la sala, lobby y salones.</t>
  </si>
  <si>
    <t>Diseño y suministro de un sistema de tramoya, piso escenario, acomodación del foso con dotaciones en vestimenta teatral</t>
  </si>
  <si>
    <t>Lobby: diseño de un sistema de iluminación ( en caso que se requiere hacer eventos)</t>
  </si>
  <si>
    <t>Suministro de un sistema de pantalla Led para lobby, mogadores y escenario</t>
  </si>
  <si>
    <t>Diseño y suministro de un sistema cerrado de video</t>
  </si>
  <si>
    <t>Estudios, diseños y suministro de un nuevo sistema de mecanica teatral incluyendo los accesos a la tramoya, adecuación de toda la tramoya (pasarelas, puentes deiluminación, puentes de acceso…)</t>
  </si>
  <si>
    <t>Diseño de un sistema de tramoya adaptado al uso del escenario</t>
  </si>
  <si>
    <t>EM2</t>
  </si>
  <si>
    <t>Suministro de un sistema para subir los equipos al escenario (grua?)</t>
  </si>
  <si>
    <t xml:space="preserve">mantenimiento de Lavadoras y  Secadoras , </t>
  </si>
  <si>
    <t>Emergencias / Caja menor</t>
  </si>
  <si>
    <t>Volver a cotizar</t>
  </si>
  <si>
    <t>Mantenimiento de  la tramoya</t>
  </si>
  <si>
    <t>COMUNICACION</t>
  </si>
  <si>
    <t>Compra para todos los escenarios</t>
  </si>
  <si>
    <t>Compra de consola digital</t>
  </si>
  <si>
    <t>SAF / este año?</t>
  </si>
  <si>
    <t>Suministro e instalación de la iluminación de la sala LED ( general, sillas…)</t>
  </si>
  <si>
    <t>Cotizacion anual</t>
  </si>
  <si>
    <t>Faltan las bibliotecas de la sala</t>
  </si>
  <si>
    <t>Cuarto de iluminación: adecuar los espacios (y bajo el foso)</t>
  </si>
  <si>
    <t>En esperar de estudios y diseños</t>
  </si>
  <si>
    <t>En curso</t>
  </si>
  <si>
    <t>Verificar</t>
  </si>
  <si>
    <t>Con estudios y diseños</t>
  </si>
  <si>
    <t>PASARELA PARA LOS PUNTOS DE ANCLAJE DEL PA</t>
  </si>
  <si>
    <t xml:space="preserve">Ver con proyecto de transferencia </t>
  </si>
  <si>
    <t>en curso</t>
  </si>
  <si>
    <t>REALIZADO EN EL AÑO: S/N</t>
  </si>
  <si>
    <r>
      <t xml:space="preserve">SISTEMA DE PA +BACKLINE+ </t>
    </r>
    <r>
      <rPr>
        <b/>
        <i/>
        <sz val="12"/>
        <color rgb="FFFF0000"/>
        <rFont val="Arial"/>
        <family val="2"/>
      </rPr>
      <t>CONSOLAS</t>
    </r>
    <r>
      <rPr>
        <sz val="12"/>
        <color theme="1"/>
        <rFont val="Arial"/>
        <family val="2"/>
      </rPr>
      <t xml:space="preserve"> +MICROFONOS </t>
    </r>
  </si>
  <si>
    <t>ESCENARIOS</t>
  </si>
  <si>
    <t>Complemento microfonos: 4 micronofonos inalambricos de mano BETA 58A ULXD4 / 1 MICROFONO BETA 91A / 6 MICROFONOS DE CONTACTO REF AKG C411 / 8 BASES PARA MICROFONOS TIPO MINI BOOM.</t>
  </si>
  <si>
    <t>Código:</t>
  </si>
  <si>
    <t>Fecha:</t>
  </si>
  <si>
    <t>Versión:</t>
  </si>
  <si>
    <t>GESTIÓN INTEGRAL DE ESPACIOS CULTURALES</t>
  </si>
  <si>
    <t xml:space="preserve">Página: 1 de </t>
  </si>
  <si>
    <t>TIPO MANTENIMIENTO</t>
  </si>
  <si>
    <t>Fecha: 16/08/2018</t>
  </si>
  <si>
    <t>Versión: 1</t>
  </si>
  <si>
    <t>PERIODO</t>
  </si>
  <si>
    <t>2018 A 2020</t>
  </si>
  <si>
    <t>PLAN DE COMPRAS Y  MANTENIMIENTOS (CORRECTIVOS Y PREVENTIVOS)</t>
  </si>
  <si>
    <t>Código: GIEC-F-17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</si>
</sst>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_-;\-&quot;$&quot;\ * #,##0_-;_-&quot;$&quot;\ * &quot;-&quot;_-;_-@_-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164" fontId="6" fillId="0" borderId="0" xfId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2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left" vertical="center" wrapText="1"/>
    </xf>
    <xf numFmtId="164" fontId="8" fillId="0" borderId="7" xfId="1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/>
    </xf>
    <xf numFmtId="164" fontId="8" fillId="0" borderId="9" xfId="1" applyFont="1" applyFill="1" applyBorder="1" applyAlignment="1">
      <alignment horizontal="left" vertical="center"/>
    </xf>
    <xf numFmtId="164" fontId="8" fillId="0" borderId="9" xfId="1" applyFont="1" applyFill="1" applyBorder="1" applyAlignment="1">
      <alignment horizontal="center" vertical="center"/>
    </xf>
    <xf numFmtId="164" fontId="7" fillId="0" borderId="31" xfId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164" fontId="8" fillId="0" borderId="9" xfId="1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164" fontId="8" fillId="0" borderId="21" xfId="1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/>
    </xf>
    <xf numFmtId="164" fontId="8" fillId="0" borderId="19" xfId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164" fontId="8" fillId="0" borderId="7" xfId="1" applyFont="1" applyFill="1" applyBorder="1" applyAlignment="1">
      <alignment horizontal="left" wrapText="1"/>
    </xf>
    <xf numFmtId="164" fontId="7" fillId="0" borderId="7" xfId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vertical="center"/>
    </xf>
    <xf numFmtId="164" fontId="8" fillId="0" borderId="9" xfId="1" applyFont="1" applyFill="1" applyBorder="1" applyAlignment="1">
      <alignment vertical="center"/>
    </xf>
    <xf numFmtId="164" fontId="7" fillId="0" borderId="9" xfId="1" applyFont="1" applyFill="1" applyBorder="1" applyAlignment="1">
      <alignment horizontal="center" vertical="center" wrapText="1"/>
    </xf>
    <xf numFmtId="164" fontId="7" fillId="0" borderId="33" xfId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 wrapText="1"/>
    </xf>
    <xf numFmtId="164" fontId="8" fillId="0" borderId="9" xfId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/>
    </xf>
    <xf numFmtId="164" fontId="8" fillId="0" borderId="11" xfId="1" applyFont="1" applyFill="1" applyBorder="1" applyAlignment="1">
      <alignment horizontal="left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34" xfId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164" fontId="8" fillId="0" borderId="13" xfId="1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164" fontId="8" fillId="0" borderId="7" xfId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left" wrapText="1"/>
    </xf>
    <xf numFmtId="164" fontId="8" fillId="0" borderId="21" xfId="1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164" fontId="7" fillId="0" borderId="33" xfId="1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 wrapText="1"/>
    </xf>
    <xf numFmtId="164" fontId="8" fillId="0" borderId="11" xfId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64" fontId="9" fillId="0" borderId="23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164" fontId="9" fillId="0" borderId="48" xfId="1" applyFont="1" applyBorder="1" applyAlignment="1">
      <alignment horizontal="center" vertical="center"/>
    </xf>
    <xf numFmtId="164" fontId="9" fillId="0" borderId="50" xfId="1" applyFont="1" applyBorder="1" applyAlignment="1">
      <alignment vertical="center"/>
    </xf>
    <xf numFmtId="164" fontId="9" fillId="0" borderId="23" xfId="1" applyFont="1" applyBorder="1" applyAlignment="1">
      <alignment horizontal="center" vertical="center"/>
    </xf>
    <xf numFmtId="164" fontId="9" fillId="0" borderId="0" xfId="1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164" fontId="9" fillId="0" borderId="50" xfId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8" fillId="0" borderId="37" xfId="1" applyNumberFormat="1" applyFont="1" applyFill="1" applyBorder="1" applyAlignment="1">
      <alignment horizontal="center" vertical="center" wrapText="1"/>
    </xf>
    <xf numFmtId="0" fontId="8" fillId="0" borderId="38" xfId="1" applyNumberFormat="1" applyFont="1" applyFill="1" applyBorder="1" applyAlignment="1">
      <alignment horizontal="center" vertical="center"/>
    </xf>
    <xf numFmtId="0" fontId="8" fillId="0" borderId="38" xfId="1" applyNumberFormat="1" applyFont="1" applyFill="1" applyBorder="1" applyAlignment="1">
      <alignment horizontal="center" vertical="center" wrapText="1"/>
    </xf>
    <xf numFmtId="0" fontId="8" fillId="0" borderId="40" xfId="1" applyNumberFormat="1" applyFont="1" applyFill="1" applyBorder="1" applyAlignment="1">
      <alignment horizontal="center" vertical="center" wrapText="1"/>
    </xf>
    <xf numFmtId="0" fontId="8" fillId="0" borderId="41" xfId="1" applyNumberFormat="1" applyFont="1" applyFill="1" applyBorder="1" applyAlignment="1">
      <alignment horizontal="center" vertical="center"/>
    </xf>
    <xf numFmtId="0" fontId="8" fillId="0" borderId="37" xfId="1" applyNumberFormat="1" applyFont="1" applyFill="1" applyBorder="1" applyAlignment="1">
      <alignment horizontal="center" wrapText="1"/>
    </xf>
    <xf numFmtId="0" fontId="8" fillId="0" borderId="39" xfId="1" applyNumberFormat="1" applyFont="1" applyFill="1" applyBorder="1" applyAlignment="1">
      <alignment horizontal="center" vertical="center"/>
    </xf>
    <xf numFmtId="0" fontId="8" fillId="0" borderId="50" xfId="1" applyNumberFormat="1" applyFont="1" applyFill="1" applyBorder="1" applyAlignment="1">
      <alignment horizontal="center" vertical="center"/>
    </xf>
    <xf numFmtId="0" fontId="8" fillId="0" borderId="37" xfId="1" applyNumberFormat="1" applyFont="1" applyFill="1" applyBorder="1" applyAlignment="1">
      <alignment horizontal="center" vertical="center"/>
    </xf>
    <xf numFmtId="0" fontId="8" fillId="0" borderId="40" xfId="1" applyNumberFormat="1" applyFont="1" applyBorder="1" applyAlignment="1">
      <alignment horizontal="center" vertical="center" wrapText="1"/>
    </xf>
    <xf numFmtId="0" fontId="8" fillId="0" borderId="39" xfId="1" applyNumberFormat="1" applyFont="1" applyBorder="1" applyAlignment="1">
      <alignment horizontal="center" vertical="center" wrapText="1"/>
    </xf>
    <xf numFmtId="164" fontId="9" fillId="0" borderId="48" xfId="0" applyNumberFormat="1" applyFont="1" applyBorder="1" applyAlignment="1">
      <alignment vertical="center"/>
    </xf>
    <xf numFmtId="164" fontId="7" fillId="0" borderId="63" xfId="1" applyFont="1" applyFill="1" applyBorder="1" applyAlignment="1">
      <alignment horizontal="center" vertical="center"/>
    </xf>
    <xf numFmtId="164" fontId="7" fillId="0" borderId="63" xfId="1" applyFont="1" applyFill="1" applyBorder="1" applyAlignment="1">
      <alignment horizontal="left" vertical="center" wrapText="1"/>
    </xf>
    <xf numFmtId="164" fontId="7" fillId="0" borderId="63" xfId="1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 vertical="center"/>
    </xf>
    <xf numFmtId="164" fontId="7" fillId="0" borderId="63" xfId="1" applyFont="1" applyBorder="1" applyAlignment="1">
      <alignment horizontal="center"/>
    </xf>
    <xf numFmtId="164" fontId="7" fillId="0" borderId="63" xfId="1" applyFont="1" applyBorder="1" applyAlignment="1">
      <alignment horizontal="center" vertical="center"/>
    </xf>
    <xf numFmtId="164" fontId="7" fillId="0" borderId="10" xfId="1" applyFont="1" applyFill="1" applyBorder="1" applyAlignment="1">
      <alignment horizontal="center" vertical="center"/>
    </xf>
    <xf numFmtId="164" fontId="7" fillId="0" borderId="10" xfId="1" applyFont="1" applyFill="1" applyBorder="1" applyAlignment="1">
      <alignment horizontal="left" vertical="center" wrapText="1"/>
    </xf>
    <xf numFmtId="164" fontId="7" fillId="0" borderId="10" xfId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64" fontId="7" fillId="0" borderId="65" xfId="1" applyFont="1" applyBorder="1" applyAlignment="1">
      <alignment horizontal="center" vertical="center"/>
    </xf>
    <xf numFmtId="164" fontId="7" fillId="0" borderId="12" xfId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164" fontId="7" fillId="0" borderId="64" xfId="1" applyFont="1" applyFill="1" applyBorder="1" applyAlignment="1">
      <alignment horizontal="center" vertical="center" wrapText="1"/>
    </xf>
    <xf numFmtId="164" fontId="7" fillId="0" borderId="8" xfId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64" fontId="7" fillId="0" borderId="65" xfId="1" applyFont="1" applyFill="1" applyBorder="1" applyAlignment="1">
      <alignment horizontal="center" wrapText="1"/>
    </xf>
    <xf numFmtId="164" fontId="7" fillId="0" borderId="12" xfId="1" applyFont="1" applyFill="1" applyBorder="1" applyAlignment="1">
      <alignment horizontal="center" wrapText="1"/>
    </xf>
    <xf numFmtId="164" fontId="7" fillId="0" borderId="65" xfId="1" applyFont="1" applyFill="1" applyBorder="1" applyAlignment="1">
      <alignment horizontal="center" vertical="center"/>
    </xf>
    <xf numFmtId="164" fontId="7" fillId="0" borderId="12" xfId="1" applyFont="1" applyFill="1" applyBorder="1" applyAlignment="1">
      <alignment horizontal="center" vertical="center"/>
    </xf>
    <xf numFmtId="164" fontId="8" fillId="0" borderId="64" xfId="1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64" fontId="7" fillId="0" borderId="66" xfId="1" applyFont="1" applyFill="1" applyBorder="1" applyAlignment="1">
      <alignment horizontal="center" vertical="center"/>
    </xf>
    <xf numFmtId="164" fontId="7" fillId="0" borderId="18" xfId="1" applyFont="1" applyFill="1" applyBorder="1" applyAlignment="1">
      <alignment horizontal="left" vertical="center"/>
    </xf>
    <xf numFmtId="164" fontId="7" fillId="0" borderId="67" xfId="1" applyFont="1" applyFill="1" applyBorder="1" applyAlignment="1">
      <alignment horizontal="center" vertical="center" wrapText="1"/>
    </xf>
    <xf numFmtId="164" fontId="7" fillId="0" borderId="62" xfId="1" applyFont="1" applyFill="1" applyBorder="1" applyAlignment="1">
      <alignment horizontal="center" vertical="center" wrapText="1"/>
    </xf>
    <xf numFmtId="164" fontId="7" fillId="0" borderId="64" xfId="1" applyFont="1" applyFill="1" applyBorder="1" applyAlignment="1">
      <alignment horizontal="center" vertical="center"/>
    </xf>
    <xf numFmtId="164" fontId="7" fillId="0" borderId="8" xfId="1" applyFont="1" applyFill="1" applyBorder="1" applyAlignment="1">
      <alignment horizontal="center" vertical="center"/>
    </xf>
    <xf numFmtId="164" fontId="7" fillId="0" borderId="66" xfId="1" applyFont="1" applyBorder="1" applyAlignment="1">
      <alignment horizontal="center"/>
    </xf>
    <xf numFmtId="164" fontId="7" fillId="0" borderId="22" xfId="1" applyFont="1" applyBorder="1" applyAlignment="1">
      <alignment horizontal="center"/>
    </xf>
    <xf numFmtId="0" fontId="8" fillId="2" borderId="6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62" xfId="0" applyFont="1" applyBorder="1"/>
    <xf numFmtId="0" fontId="7" fillId="3" borderId="10" xfId="0" applyFont="1" applyFill="1" applyBorder="1"/>
    <xf numFmtId="0" fontId="7" fillId="0" borderId="4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8" fillId="0" borderId="5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14" fillId="0" borderId="9" xfId="1" applyFont="1" applyBorder="1" applyAlignment="1">
      <alignment horizontal="center"/>
    </xf>
    <xf numFmtId="0" fontId="8" fillId="0" borderId="38" xfId="0" applyFont="1" applyFill="1" applyBorder="1" applyAlignment="1">
      <alignment horizontal="center" vertical="center"/>
    </xf>
    <xf numFmtId="164" fontId="14" fillId="0" borderId="9" xfId="1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7" fillId="3" borderId="12" xfId="0" applyFont="1" applyFill="1" applyBorder="1"/>
    <xf numFmtId="164" fontId="7" fillId="4" borderId="7" xfId="1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8" fillId="3" borderId="38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164" fontId="7" fillId="0" borderId="38" xfId="1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164" fontId="7" fillId="0" borderId="1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164" fontId="7" fillId="0" borderId="9" xfId="1" applyFont="1" applyBorder="1" applyAlignment="1">
      <alignment horizontal="center"/>
    </xf>
    <xf numFmtId="164" fontId="7" fillId="0" borderId="31" xfId="1" applyFont="1" applyBorder="1" applyAlignment="1">
      <alignment horizontal="center" vertical="center"/>
    </xf>
    <xf numFmtId="164" fontId="7" fillId="0" borderId="38" xfId="1" applyFont="1" applyBorder="1" applyAlignment="1">
      <alignment horizontal="center"/>
    </xf>
    <xf numFmtId="164" fontId="7" fillId="0" borderId="31" xfId="1" applyFont="1" applyBorder="1" applyAlignment="1">
      <alignment horizontal="center"/>
    </xf>
    <xf numFmtId="164" fontId="7" fillId="0" borderId="9" xfId="1" applyFont="1" applyBorder="1" applyAlignment="1">
      <alignment horizontal="center" vertical="center"/>
    </xf>
    <xf numFmtId="164" fontId="7" fillId="0" borderId="38" xfId="1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8" fillId="0" borderId="58" xfId="0" applyFont="1" applyFill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164" fontId="8" fillId="0" borderId="9" xfId="1" applyFont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164" fontId="7" fillId="0" borderId="25" xfId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64" fontId="7" fillId="0" borderId="11" xfId="1" applyFont="1" applyBorder="1" applyAlignment="1">
      <alignment horizontal="center"/>
    </xf>
    <xf numFmtId="164" fontId="7" fillId="0" borderId="34" xfId="1" applyFont="1" applyBorder="1" applyAlignment="1">
      <alignment horizontal="center"/>
    </xf>
    <xf numFmtId="164" fontId="7" fillId="0" borderId="39" xfId="1" applyFont="1" applyBorder="1" applyAlignment="1">
      <alignment horizontal="center"/>
    </xf>
    <xf numFmtId="0" fontId="8" fillId="0" borderId="59" xfId="0" applyFont="1" applyBorder="1" applyAlignment="1">
      <alignment horizontal="center" vertical="center"/>
    </xf>
    <xf numFmtId="164" fontId="7" fillId="0" borderId="16" xfId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64" fontId="7" fillId="0" borderId="7" xfId="1" applyFont="1" applyFill="1" applyBorder="1" applyAlignment="1">
      <alignment horizontal="center" vertical="center"/>
    </xf>
    <xf numFmtId="164" fontId="7" fillId="0" borderId="7" xfId="1" applyFont="1" applyBorder="1" applyAlignment="1">
      <alignment horizontal="center"/>
    </xf>
    <xf numFmtId="164" fontId="7" fillId="0" borderId="37" xfId="1" applyFont="1" applyBorder="1" applyAlignment="1">
      <alignment horizontal="center"/>
    </xf>
    <xf numFmtId="164" fontId="7" fillId="0" borderId="30" xfId="1" applyFont="1" applyBorder="1" applyAlignment="1">
      <alignment horizontal="center"/>
    </xf>
    <xf numFmtId="0" fontId="7" fillId="0" borderId="8" xfId="0" applyFont="1" applyBorder="1"/>
    <xf numFmtId="0" fontId="7" fillId="0" borderId="46" xfId="0" applyFont="1" applyFill="1" applyBorder="1" applyAlignment="1">
      <alignment vertical="center" wrapText="1"/>
    </xf>
    <xf numFmtId="164" fontId="7" fillId="0" borderId="3" xfId="1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164" fontId="7" fillId="0" borderId="21" xfId="1" applyFont="1" applyBorder="1" applyAlignment="1">
      <alignment horizontal="center" vertical="center"/>
    </xf>
    <xf numFmtId="164" fontId="7" fillId="0" borderId="21" xfId="1" applyFont="1" applyBorder="1" applyAlignment="1">
      <alignment horizontal="center"/>
    </xf>
    <xf numFmtId="164" fontId="7" fillId="0" borderId="40" xfId="1" applyFont="1" applyBorder="1" applyAlignment="1">
      <alignment horizontal="center"/>
    </xf>
    <xf numFmtId="0" fontId="7" fillId="0" borderId="10" xfId="0" applyFont="1" applyBorder="1"/>
    <xf numFmtId="0" fontId="8" fillId="0" borderId="38" xfId="0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horizontal="center" vertical="center"/>
    </xf>
    <xf numFmtId="164" fontId="7" fillId="0" borderId="21" xfId="1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vertical="center" wrapText="1"/>
    </xf>
    <xf numFmtId="164" fontId="15" fillId="0" borderId="3" xfId="1" applyFont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164" fontId="15" fillId="0" borderId="21" xfId="1" applyFont="1" applyBorder="1" applyAlignment="1">
      <alignment horizontal="center"/>
    </xf>
    <xf numFmtId="164" fontId="15" fillId="0" borderId="40" xfId="1" applyFont="1" applyBorder="1" applyAlignment="1">
      <alignment horizontal="center"/>
    </xf>
    <xf numFmtId="164" fontId="15" fillId="0" borderId="33" xfId="1" applyFont="1" applyBorder="1" applyAlignment="1">
      <alignment horizontal="center"/>
    </xf>
    <xf numFmtId="0" fontId="15" fillId="0" borderId="10" xfId="0" applyFont="1" applyBorder="1"/>
    <xf numFmtId="0" fontId="11" fillId="0" borderId="43" xfId="0" applyFont="1" applyFill="1" applyBorder="1" applyAlignment="1">
      <alignment vertical="center" wrapText="1"/>
    </xf>
    <xf numFmtId="164" fontId="11" fillId="0" borderId="1" xfId="1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164" fontId="11" fillId="0" borderId="9" xfId="1" applyFont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164" fontId="7" fillId="0" borderId="9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164" fontId="7" fillId="0" borderId="9" xfId="1" applyFont="1" applyFill="1" applyBorder="1" applyAlignment="1">
      <alignment vertical="center"/>
    </xf>
    <xf numFmtId="164" fontId="7" fillId="0" borderId="9" xfId="1" applyFont="1" applyFill="1" applyBorder="1" applyAlignment="1"/>
    <xf numFmtId="164" fontId="7" fillId="0" borderId="38" xfId="1" applyFont="1" applyFill="1" applyBorder="1" applyAlignment="1"/>
    <xf numFmtId="164" fontId="7" fillId="0" borderId="31" xfId="1" applyFont="1" applyFill="1" applyBorder="1" applyAlignment="1"/>
    <xf numFmtId="0" fontId="8" fillId="0" borderId="45" xfId="0" applyFont="1" applyFill="1" applyBorder="1" applyAlignment="1">
      <alignment vertical="center" wrapText="1"/>
    </xf>
    <xf numFmtId="164" fontId="8" fillId="0" borderId="24" xfId="1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164" fontId="8" fillId="0" borderId="19" xfId="1" applyFont="1" applyFill="1" applyBorder="1" applyAlignment="1">
      <alignment vertical="center"/>
    </xf>
    <xf numFmtId="164" fontId="7" fillId="0" borderId="19" xfId="1" applyFont="1" applyFill="1" applyBorder="1" applyAlignment="1"/>
    <xf numFmtId="164" fontId="7" fillId="0" borderId="41" xfId="1" applyFont="1" applyFill="1" applyBorder="1" applyAlignment="1"/>
    <xf numFmtId="164" fontId="7" fillId="0" borderId="32" xfId="1" applyFont="1" applyFill="1" applyBorder="1" applyAlignment="1"/>
    <xf numFmtId="0" fontId="8" fillId="0" borderId="60" xfId="0" applyFont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164" fontId="7" fillId="0" borderId="25" xfId="1" applyFont="1" applyFill="1" applyBorder="1" applyAlignment="1"/>
    <xf numFmtId="0" fontId="7" fillId="0" borderId="39" xfId="0" applyFont="1" applyFill="1" applyBorder="1" applyAlignment="1">
      <alignment vertical="center"/>
    </xf>
    <xf numFmtId="164" fontId="7" fillId="0" borderId="11" xfId="1" applyFont="1" applyFill="1" applyBorder="1" applyAlignment="1"/>
    <xf numFmtId="164" fontId="7" fillId="0" borderId="34" xfId="1" applyFont="1" applyFill="1" applyBorder="1" applyAlignment="1">
      <alignment vertical="center"/>
    </xf>
    <xf numFmtId="164" fontId="7" fillId="0" borderId="39" xfId="1" applyFont="1" applyFill="1" applyBorder="1" applyAlignment="1"/>
    <xf numFmtId="0" fontId="7" fillId="0" borderId="12" xfId="0" applyFont="1" applyBorder="1"/>
    <xf numFmtId="0" fontId="7" fillId="0" borderId="46" xfId="0" applyFont="1" applyFill="1" applyBorder="1" applyAlignment="1">
      <alignment vertical="center"/>
    </xf>
    <xf numFmtId="164" fontId="7" fillId="0" borderId="3" xfId="1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/>
    </xf>
    <xf numFmtId="164" fontId="7" fillId="0" borderId="33" xfId="1" applyFont="1" applyFill="1" applyBorder="1" applyAlignment="1">
      <alignment vertical="center"/>
    </xf>
    <xf numFmtId="164" fontId="7" fillId="0" borderId="40" xfId="1" applyFont="1" applyFill="1" applyBorder="1" applyAlignment="1">
      <alignment horizontal="center" vertical="center"/>
    </xf>
    <xf numFmtId="0" fontId="7" fillId="0" borderId="22" xfId="0" applyFont="1" applyBorder="1"/>
    <xf numFmtId="164" fontId="7" fillId="0" borderId="1" xfId="1" applyFont="1" applyFill="1" applyBorder="1" applyAlignment="1"/>
    <xf numFmtId="164" fontId="7" fillId="0" borderId="38" xfId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 wrapText="1"/>
    </xf>
    <xf numFmtId="164" fontId="7" fillId="0" borderId="2" xfId="1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164" fontId="7" fillId="0" borderId="35" xfId="1" applyFont="1" applyFill="1" applyBorder="1" applyAlignment="1"/>
    <xf numFmtId="164" fontId="7" fillId="0" borderId="0" xfId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vertical="center" wrapText="1"/>
    </xf>
    <xf numFmtId="164" fontId="7" fillId="0" borderId="24" xfId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7" fillId="0" borderId="20" xfId="0" applyFont="1" applyBorder="1"/>
    <xf numFmtId="0" fontId="8" fillId="0" borderId="61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164" fontId="7" fillId="0" borderId="26" xfId="1" applyFont="1" applyFill="1" applyBorder="1" applyAlignment="1"/>
    <xf numFmtId="0" fontId="8" fillId="0" borderId="5" xfId="0" applyFont="1" applyFill="1" applyBorder="1" applyAlignment="1">
      <alignment horizontal="center" vertical="center" wrapText="1"/>
    </xf>
    <xf numFmtId="164" fontId="7" fillId="0" borderId="18" xfId="1" applyFont="1" applyFill="1" applyBorder="1" applyAlignment="1"/>
    <xf numFmtId="164" fontId="7" fillId="0" borderId="6" xfId="1" applyFont="1" applyFill="1" applyBorder="1" applyAlignment="1"/>
    <xf numFmtId="164" fontId="7" fillId="0" borderId="5" xfId="1" applyFont="1" applyFill="1" applyBorder="1" applyAlignment="1"/>
    <xf numFmtId="0" fontId="7" fillId="0" borderId="30" xfId="0" applyFont="1" applyFill="1" applyBorder="1" applyAlignment="1">
      <alignment vertical="center" wrapText="1"/>
    </xf>
    <xf numFmtId="164" fontId="7" fillId="0" borderId="16" xfId="1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 wrapText="1"/>
    </xf>
    <xf numFmtId="164" fontId="8" fillId="0" borderId="7" xfId="1" applyFont="1" applyFill="1" applyBorder="1" applyAlignment="1">
      <alignment vertical="center"/>
    </xf>
    <xf numFmtId="164" fontId="7" fillId="0" borderId="7" xfId="1" applyFont="1" applyFill="1" applyBorder="1" applyAlignment="1"/>
    <xf numFmtId="164" fontId="7" fillId="0" borderId="37" xfId="1" applyFont="1" applyFill="1" applyBorder="1" applyAlignment="1"/>
    <xf numFmtId="164" fontId="7" fillId="0" borderId="30" xfId="1" applyFont="1" applyFill="1" applyBorder="1" applyAlignment="1"/>
    <xf numFmtId="0" fontId="7" fillId="0" borderId="53" xfId="0" applyFont="1" applyFill="1" applyBorder="1" applyAlignment="1">
      <alignment vertical="center" wrapText="1"/>
    </xf>
    <xf numFmtId="164" fontId="7" fillId="0" borderId="17" xfId="1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 wrapText="1"/>
    </xf>
    <xf numFmtId="164" fontId="7" fillId="0" borderId="15" xfId="1" applyFont="1" applyFill="1" applyBorder="1" applyAlignment="1"/>
    <xf numFmtId="164" fontId="7" fillId="0" borderId="51" xfId="1" applyFont="1" applyFill="1" applyBorder="1" applyAlignment="1"/>
    <xf numFmtId="164" fontId="7" fillId="0" borderId="53" xfId="1" applyFont="1" applyFill="1" applyBorder="1" applyAlignment="1"/>
    <xf numFmtId="0" fontId="7" fillId="0" borderId="36" xfId="0" applyFont="1" applyBorder="1"/>
    <xf numFmtId="0" fontId="7" fillId="0" borderId="33" xfId="0" applyFont="1" applyFill="1" applyBorder="1" applyAlignment="1">
      <alignment horizontal="left" vertical="center" wrapText="1"/>
    </xf>
    <xf numFmtId="164" fontId="7" fillId="0" borderId="40" xfId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164" fontId="7" fillId="0" borderId="11" xfId="1" applyFont="1" applyFill="1" applyBorder="1" applyAlignment="1">
      <alignment horizontal="center" vertical="center"/>
    </xf>
    <xf numFmtId="164" fontId="7" fillId="0" borderId="39" xfId="1" applyFont="1" applyBorder="1" applyAlignment="1">
      <alignment horizontal="center" vertical="center"/>
    </xf>
    <xf numFmtId="164" fontId="8" fillId="0" borderId="50" xfId="0" applyNumberFormat="1" applyFont="1" applyBorder="1" applyAlignment="1">
      <alignment vertical="center"/>
    </xf>
    <xf numFmtId="164" fontId="8" fillId="0" borderId="50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164" fontId="14" fillId="0" borderId="63" xfId="1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65" xfId="1" applyFont="1" applyBorder="1" applyAlignment="1">
      <alignment horizontal="center"/>
    </xf>
    <xf numFmtId="164" fontId="7" fillId="0" borderId="64" xfId="1" applyFont="1" applyBorder="1" applyAlignment="1">
      <alignment horizontal="center"/>
    </xf>
    <xf numFmtId="164" fontId="15" fillId="0" borderId="66" xfId="1" applyFont="1" applyBorder="1" applyAlignment="1">
      <alignment horizontal="center"/>
    </xf>
    <xf numFmtId="164" fontId="7" fillId="0" borderId="63" xfId="1" applyFont="1" applyFill="1" applyBorder="1" applyAlignment="1"/>
    <xf numFmtId="164" fontId="7" fillId="0" borderId="69" xfId="1" applyFont="1" applyFill="1" applyBorder="1" applyAlignment="1"/>
    <xf numFmtId="164" fontId="7" fillId="0" borderId="65" xfId="1" applyFont="1" applyFill="1" applyBorder="1" applyAlignment="1">
      <alignment vertical="center"/>
    </xf>
    <xf numFmtId="164" fontId="7" fillId="0" borderId="66" xfId="1" applyFont="1" applyFill="1" applyBorder="1" applyAlignment="1">
      <alignment vertical="center"/>
    </xf>
    <xf numFmtId="164" fontId="7" fillId="0" borderId="70" xfId="1" applyFont="1" applyFill="1" applyBorder="1" applyAlignment="1"/>
    <xf numFmtId="164" fontId="7" fillId="0" borderId="67" xfId="1" applyFont="1" applyFill="1" applyBorder="1" applyAlignment="1"/>
    <xf numFmtId="164" fontId="7" fillId="0" borderId="64" xfId="1" applyFont="1" applyFill="1" applyBorder="1" applyAlignment="1"/>
    <xf numFmtId="164" fontId="7" fillId="0" borderId="68" xfId="1" applyFont="1" applyFill="1" applyBorder="1" applyAlignment="1"/>
    <xf numFmtId="164" fontId="7" fillId="0" borderId="9" xfId="1" applyFont="1" applyBorder="1" applyAlignment="1">
      <alignment vertical="center" wrapText="1"/>
    </xf>
    <xf numFmtId="164" fontId="7" fillId="0" borderId="14" xfId="1" applyFont="1" applyFill="1" applyBorder="1" applyAlignment="1">
      <alignment horizontal="center" vertical="center"/>
    </xf>
    <xf numFmtId="164" fontId="7" fillId="0" borderId="11" xfId="1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/>
    </xf>
    <xf numFmtId="0" fontId="14" fillId="0" borderId="72" xfId="0" applyFont="1" applyBorder="1" applyAlignment="1">
      <alignment horizontal="left" vertical="center"/>
    </xf>
    <xf numFmtId="164" fontId="7" fillId="4" borderId="3" xfId="1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164" fontId="14" fillId="0" borderId="63" xfId="1" applyFont="1" applyBorder="1" applyAlignment="1">
      <alignment horizontal="center" vertical="center"/>
    </xf>
    <xf numFmtId="164" fontId="14" fillId="4" borderId="63" xfId="1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vertical="center"/>
    </xf>
    <xf numFmtId="0" fontId="7" fillId="3" borderId="71" xfId="0" applyFont="1" applyFill="1" applyBorder="1" applyAlignment="1">
      <alignment horizontal="left" vertical="center"/>
    </xf>
    <xf numFmtId="0" fontId="14" fillId="4" borderId="72" xfId="0" applyFont="1" applyFill="1" applyBorder="1" applyAlignment="1">
      <alignment horizontal="left" vertical="center" wrapText="1"/>
    </xf>
    <xf numFmtId="0" fontId="14" fillId="0" borderId="72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left" vertical="center" wrapText="1"/>
    </xf>
    <xf numFmtId="164" fontId="7" fillId="3" borderId="7" xfId="1" applyFont="1" applyFill="1" applyBorder="1" applyAlignment="1">
      <alignment horizontal="center" vertical="center"/>
    </xf>
    <xf numFmtId="164" fontId="14" fillId="4" borderId="9" xfId="1" applyFont="1" applyFill="1" applyBorder="1" applyAlignment="1">
      <alignment horizontal="center" vertical="center"/>
    </xf>
    <xf numFmtId="164" fontId="7" fillId="0" borderId="9" xfId="1" applyFont="1" applyFill="1" applyBorder="1" applyAlignment="1">
      <alignment horizontal="left" vertical="center"/>
    </xf>
    <xf numFmtId="164" fontId="14" fillId="0" borderId="11" xfId="1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/>
    </xf>
    <xf numFmtId="0" fontId="13" fillId="4" borderId="58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164" fontId="14" fillId="0" borderId="63" xfId="1" applyFont="1" applyFill="1" applyBorder="1" applyAlignment="1">
      <alignment horizontal="center" vertical="center"/>
    </xf>
    <xf numFmtId="164" fontId="14" fillId="0" borderId="9" xfId="1" applyFont="1" applyFill="1" applyBorder="1" applyAlignment="1">
      <alignment horizontal="center" vertical="center"/>
    </xf>
    <xf numFmtId="164" fontId="7" fillId="3" borderId="64" xfId="1" applyFont="1" applyFill="1" applyBorder="1" applyAlignment="1">
      <alignment horizontal="center" vertical="center"/>
    </xf>
    <xf numFmtId="164" fontId="7" fillId="3" borderId="59" xfId="1" applyFont="1" applyFill="1" applyBorder="1" applyAlignment="1">
      <alignment horizontal="center" vertical="center"/>
    </xf>
    <xf numFmtId="164" fontId="14" fillId="0" borderId="58" xfId="1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164" fontId="14" fillId="4" borderId="58" xfId="1" applyFont="1" applyFill="1" applyBorder="1" applyAlignment="1">
      <alignment horizontal="center" vertical="center"/>
    </xf>
    <xf numFmtId="164" fontId="14" fillId="0" borderId="58" xfId="1" applyFont="1" applyBorder="1" applyAlignment="1">
      <alignment horizontal="center"/>
    </xf>
    <xf numFmtId="164" fontId="14" fillId="0" borderId="58" xfId="1" applyFont="1" applyFill="1" applyBorder="1" applyAlignment="1">
      <alignment horizontal="center" vertical="center"/>
    </xf>
    <xf numFmtId="164" fontId="7" fillId="0" borderId="66" xfId="1" applyFont="1" applyBorder="1" applyAlignment="1">
      <alignment vertical="center" wrapText="1"/>
    </xf>
    <xf numFmtId="164" fontId="7" fillId="0" borderId="33" xfId="1" applyFont="1" applyBorder="1" applyAlignment="1">
      <alignment vertical="center" wrapText="1"/>
    </xf>
    <xf numFmtId="164" fontId="14" fillId="0" borderId="63" xfId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164" fontId="14" fillId="0" borderId="9" xfId="1" applyFont="1" applyFill="1" applyBorder="1" applyAlignment="1">
      <alignment horizontal="center"/>
    </xf>
    <xf numFmtId="164" fontId="14" fillId="0" borderId="11" xfId="1" applyFont="1" applyBorder="1" applyAlignment="1">
      <alignment horizontal="center"/>
    </xf>
    <xf numFmtId="164" fontId="14" fillId="0" borderId="65" xfId="1" applyFont="1" applyBorder="1" applyAlignment="1">
      <alignment horizontal="center"/>
    </xf>
    <xf numFmtId="0" fontId="8" fillId="3" borderId="59" xfId="0" applyFont="1" applyFill="1" applyBorder="1" applyAlignment="1">
      <alignment horizontal="center" vertical="center"/>
    </xf>
    <xf numFmtId="164" fontId="14" fillId="0" borderId="58" xfId="1" applyFont="1" applyFill="1" applyBorder="1" applyAlignment="1">
      <alignment horizontal="center"/>
    </xf>
    <xf numFmtId="164" fontId="14" fillId="0" borderId="60" xfId="1" applyFont="1" applyBorder="1" applyAlignment="1">
      <alignment horizontal="center"/>
    </xf>
    <xf numFmtId="0" fontId="7" fillId="3" borderId="22" xfId="0" applyFont="1" applyFill="1" applyBorder="1"/>
    <xf numFmtId="164" fontId="7" fillId="0" borderId="3" xfId="1" applyFont="1" applyBorder="1" applyAlignment="1">
      <alignment vertical="center" wrapText="1"/>
    </xf>
    <xf numFmtId="164" fontId="7" fillId="0" borderId="25" xfId="1" applyFont="1" applyBorder="1" applyAlignment="1">
      <alignment horizontal="center"/>
    </xf>
    <xf numFmtId="164" fontId="14" fillId="0" borderId="19" xfId="1" applyFont="1" applyBorder="1" applyAlignment="1">
      <alignment horizontal="center" vertical="center"/>
    </xf>
    <xf numFmtId="164" fontId="14" fillId="0" borderId="69" xfId="1" applyFont="1" applyBorder="1" applyAlignment="1">
      <alignment horizontal="center" vertical="center"/>
    </xf>
    <xf numFmtId="164" fontId="14" fillId="0" borderId="54" xfId="1" applyFont="1" applyBorder="1" applyAlignment="1">
      <alignment horizontal="center" vertical="center"/>
    </xf>
    <xf numFmtId="164" fontId="8" fillId="0" borderId="63" xfId="1" applyFont="1" applyBorder="1" applyAlignment="1">
      <alignment horizontal="center" vertical="center"/>
    </xf>
    <xf numFmtId="164" fontId="7" fillId="4" borderId="64" xfId="1" applyFont="1" applyFill="1" applyBorder="1" applyAlignment="1">
      <alignment horizontal="center" vertical="center"/>
    </xf>
    <xf numFmtId="164" fontId="7" fillId="4" borderId="8" xfId="1" applyFont="1" applyFill="1" applyBorder="1" applyAlignment="1">
      <alignment horizontal="center" vertical="center"/>
    </xf>
    <xf numFmtId="164" fontId="7" fillId="0" borderId="10" xfId="1" applyFont="1" applyBorder="1" applyAlignment="1">
      <alignment horizontal="center" vertical="center"/>
    </xf>
    <xf numFmtId="164" fontId="7" fillId="0" borderId="10" xfId="1" applyFont="1" applyBorder="1" applyAlignment="1">
      <alignment horizontal="center"/>
    </xf>
    <xf numFmtId="164" fontId="8" fillId="0" borderId="10" xfId="1" applyFont="1" applyBorder="1" applyAlignment="1">
      <alignment horizontal="center" vertical="center"/>
    </xf>
    <xf numFmtId="164" fontId="7" fillId="0" borderId="16" xfId="1" applyFont="1" applyBorder="1" applyAlignment="1">
      <alignment horizontal="center"/>
    </xf>
    <xf numFmtId="164" fontId="7" fillId="0" borderId="3" xfId="1" applyFont="1" applyBorder="1" applyAlignment="1">
      <alignment horizontal="center"/>
    </xf>
    <xf numFmtId="164" fontId="15" fillId="0" borderId="3" xfId="1" applyFont="1" applyBorder="1" applyAlignment="1">
      <alignment horizontal="center"/>
    </xf>
    <xf numFmtId="164" fontId="7" fillId="0" borderId="24" xfId="1" applyFont="1" applyFill="1" applyBorder="1" applyAlignment="1"/>
    <xf numFmtId="164" fontId="7" fillId="0" borderId="25" xfId="1" applyFont="1" applyFill="1" applyBorder="1" applyAlignment="1">
      <alignment vertical="center"/>
    </xf>
    <xf numFmtId="164" fontId="7" fillId="0" borderId="19" xfId="1" applyFont="1" applyBorder="1" applyAlignment="1">
      <alignment horizontal="center"/>
    </xf>
    <xf numFmtId="164" fontId="7" fillId="0" borderId="69" xfId="1" applyFont="1" applyBorder="1" applyAlignment="1">
      <alignment horizontal="center"/>
    </xf>
    <xf numFmtId="164" fontId="7" fillId="0" borderId="20" xfId="1" applyFont="1" applyBorder="1" applyAlignment="1">
      <alignment horizontal="center"/>
    </xf>
    <xf numFmtId="164" fontId="15" fillId="0" borderId="63" xfId="1" applyFont="1" applyBorder="1" applyAlignment="1">
      <alignment horizontal="center" vertical="center"/>
    </xf>
    <xf numFmtId="164" fontId="11" fillId="0" borderId="63" xfId="1" applyFont="1" applyBorder="1" applyAlignment="1">
      <alignment horizontal="center" vertical="center" wrapText="1"/>
    </xf>
    <xf numFmtId="164" fontId="7" fillId="0" borderId="63" xfId="1" applyFont="1" applyFill="1" applyBorder="1" applyAlignment="1">
      <alignment vertical="center"/>
    </xf>
    <xf numFmtId="164" fontId="8" fillId="0" borderId="63" xfId="1" applyFont="1" applyFill="1" applyBorder="1" applyAlignment="1">
      <alignment vertical="center"/>
    </xf>
    <xf numFmtId="164" fontId="15" fillId="0" borderId="9" xfId="1" applyFont="1" applyBorder="1" applyAlignment="1">
      <alignment horizontal="center" vertical="center"/>
    </xf>
    <xf numFmtId="164" fontId="15" fillId="0" borderId="10" xfId="1" applyFont="1" applyBorder="1" applyAlignment="1">
      <alignment horizontal="center" vertical="center"/>
    </xf>
    <xf numFmtId="164" fontId="11" fillId="0" borderId="10" xfId="1" applyFont="1" applyBorder="1" applyAlignment="1">
      <alignment horizontal="center" vertical="center" wrapText="1"/>
    </xf>
    <xf numFmtId="164" fontId="7" fillId="0" borderId="10" xfId="1" applyFont="1" applyFill="1" applyBorder="1" applyAlignment="1">
      <alignment vertical="center"/>
    </xf>
    <xf numFmtId="164" fontId="8" fillId="0" borderId="10" xfId="1" applyFont="1" applyFill="1" applyBorder="1" applyAlignment="1">
      <alignment vertical="center"/>
    </xf>
    <xf numFmtId="164" fontId="7" fillId="0" borderId="20" xfId="1" applyFont="1" applyFill="1" applyBorder="1" applyAlignment="1"/>
    <xf numFmtId="164" fontId="7" fillId="0" borderId="8" xfId="1" applyFont="1" applyFill="1" applyBorder="1" applyAlignment="1"/>
    <xf numFmtId="164" fontId="7" fillId="0" borderId="10" xfId="1" applyFont="1" applyFill="1" applyBorder="1" applyAlignment="1"/>
    <xf numFmtId="164" fontId="7" fillId="0" borderId="16" xfId="1" applyFont="1" applyFill="1" applyBorder="1" applyAlignment="1"/>
    <xf numFmtId="164" fontId="7" fillId="0" borderId="17" xfId="1" applyFont="1" applyFill="1" applyBorder="1" applyAlignment="1"/>
    <xf numFmtId="164" fontId="7" fillId="0" borderId="13" xfId="1" applyFont="1" applyFill="1" applyBorder="1" applyAlignment="1"/>
    <xf numFmtId="164" fontId="7" fillId="0" borderId="74" xfId="1" applyFont="1" applyFill="1" applyBorder="1" applyAlignment="1"/>
    <xf numFmtId="164" fontId="7" fillId="0" borderId="28" xfId="1" applyFont="1" applyFill="1" applyBorder="1" applyAlignment="1"/>
    <xf numFmtId="164" fontId="7" fillId="0" borderId="64" xfId="1" applyFont="1" applyFill="1" applyBorder="1" applyAlignment="1">
      <alignment vertical="center"/>
    </xf>
    <xf numFmtId="164" fontId="7" fillId="0" borderId="8" xfId="1" applyFont="1" applyFill="1" applyBorder="1" applyAlignment="1">
      <alignment vertical="center"/>
    </xf>
    <xf numFmtId="164" fontId="7" fillId="0" borderId="25" xfId="1" applyFont="1" applyFill="1" applyBorder="1" applyAlignment="1">
      <alignment horizontal="center" vertical="center"/>
    </xf>
    <xf numFmtId="164" fontId="7" fillId="0" borderId="69" xfId="1" applyFont="1" applyFill="1" applyBorder="1" applyAlignment="1">
      <alignment vertical="center"/>
    </xf>
    <xf numFmtId="164" fontId="7" fillId="0" borderId="20" xfId="1" applyFont="1" applyFill="1" applyBorder="1" applyAlignment="1">
      <alignment vertical="center"/>
    </xf>
    <xf numFmtId="164" fontId="7" fillId="0" borderId="65" xfId="1" applyFont="1" applyFill="1" applyBorder="1" applyAlignment="1">
      <alignment horizontal="center" vertical="center" wrapText="1"/>
    </xf>
    <xf numFmtId="0" fontId="17" fillId="5" borderId="63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50" xfId="0" applyNumberFormat="1" applyFont="1" applyFill="1" applyBorder="1" applyAlignment="1">
      <alignment horizontal="center" vertical="center" wrapText="1"/>
    </xf>
    <xf numFmtId="0" fontId="8" fillId="2" borderId="51" xfId="0" applyNumberFormat="1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7" xfId="0" applyBorder="1" applyAlignment="1"/>
    <xf numFmtId="0" fontId="0" fillId="0" borderId="64" xfId="0" applyBorder="1" applyAlignment="1"/>
    <xf numFmtId="0" fontId="0" fillId="0" borderId="9" xfId="0" applyBorder="1" applyAlignment="1"/>
    <xf numFmtId="0" fontId="0" fillId="0" borderId="63" xfId="0" applyBorder="1" applyAlignment="1"/>
    <xf numFmtId="0" fontId="8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left" vertical="center"/>
    </xf>
    <xf numFmtId="0" fontId="0" fillId="0" borderId="8" xfId="0" applyBorder="1" applyAlignment="1"/>
    <xf numFmtId="0" fontId="8" fillId="0" borderId="63" xfId="0" applyFont="1" applyBorder="1" applyAlignment="1">
      <alignment horizontal="left" vertical="center"/>
    </xf>
    <xf numFmtId="0" fontId="0" fillId="0" borderId="10" xfId="0" applyBorder="1" applyAlignment="1"/>
    <xf numFmtId="0" fontId="8" fillId="0" borderId="65" xfId="0" applyFont="1" applyBorder="1" applyAlignment="1">
      <alignment horizontal="left" vertical="center"/>
    </xf>
    <xf numFmtId="0" fontId="0" fillId="0" borderId="12" xfId="0" applyBorder="1" applyAlignment="1"/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/>
    <xf numFmtId="0" fontId="0" fillId="0" borderId="65" xfId="0" applyBorder="1" applyAlignment="1"/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</cellXfs>
  <cellStyles count="14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Moneda [0]" xfId="1" builtinId="7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133350</xdr:rowOff>
    </xdr:from>
    <xdr:to>
      <xdr:col>2</xdr:col>
      <xdr:colOff>294300</xdr:colOff>
      <xdr:row>2</xdr:row>
      <xdr:rowOff>553527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DA0D40-3283-48A4-BC3D-60F9C3C5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33350"/>
          <a:ext cx="1094400" cy="1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133350</xdr:rowOff>
    </xdr:from>
    <xdr:to>
      <xdr:col>2</xdr:col>
      <xdr:colOff>475275</xdr:colOff>
      <xdr:row>3</xdr:row>
      <xdr:rowOff>241800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D65A3A-5F5A-48EC-B34B-AB6018B5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33350"/>
          <a:ext cx="1094400" cy="105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tabSelected="1" topLeftCell="D1" zoomScale="55" zoomScaleNormal="55" zoomScalePageLayoutView="80" workbookViewId="0">
      <selection activeCell="O2" sqref="O2:P2"/>
    </sheetView>
  </sheetViews>
  <sheetFormatPr baseColWidth="10" defaultRowHeight="24.95" customHeight="1" x14ac:dyDescent="0.25"/>
  <cols>
    <col min="1" max="1" width="1.125" customWidth="1"/>
    <col min="2" max="2" width="23.5" customWidth="1"/>
    <col min="3" max="3" width="21.875" customWidth="1"/>
    <col min="4" max="4" width="27.375" customWidth="1"/>
    <col min="5" max="5" width="47.125" style="1" customWidth="1"/>
    <col min="6" max="6" width="27.625" style="1" customWidth="1"/>
    <col min="7" max="7" width="21.875" style="4" customWidth="1"/>
    <col min="8" max="9" width="26.125" style="1" customWidth="1"/>
    <col min="10" max="10" width="21.5" style="1" customWidth="1"/>
    <col min="11" max="12" width="27.625" style="1" customWidth="1"/>
    <col min="13" max="13" width="20.125" style="1" customWidth="1"/>
    <col min="14" max="15" width="26.125" style="1" customWidth="1"/>
    <col min="16" max="16" width="22.375" customWidth="1"/>
  </cols>
  <sheetData>
    <row r="1" spans="2:16" ht="24.95" customHeight="1" x14ac:dyDescent="0.25">
      <c r="B1" s="413"/>
      <c r="C1" s="414"/>
      <c r="D1" s="417" t="s">
        <v>130</v>
      </c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09" t="s">
        <v>138</v>
      </c>
      <c r="P1" s="410"/>
    </row>
    <row r="2" spans="2:16" ht="24.95" customHeight="1" x14ac:dyDescent="0.25">
      <c r="B2" s="415"/>
      <c r="C2" s="416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1" t="s">
        <v>133</v>
      </c>
      <c r="P2" s="412"/>
    </row>
    <row r="3" spans="2:16" ht="49.5" customHeight="1" x14ac:dyDescent="0.25">
      <c r="B3" s="415"/>
      <c r="C3" s="416"/>
      <c r="D3" s="418" t="s">
        <v>137</v>
      </c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1" t="s">
        <v>134</v>
      </c>
      <c r="P3" s="412"/>
    </row>
    <row r="4" spans="2:16" ht="21.75" customHeight="1" x14ac:dyDescent="0.25"/>
    <row r="5" spans="2:16" ht="43.5" customHeight="1" thickBot="1" x14ac:dyDescent="0.3">
      <c r="D5" s="375" t="s">
        <v>135</v>
      </c>
      <c r="E5" s="376" t="s">
        <v>136</v>
      </c>
    </row>
    <row r="6" spans="2:16" ht="39.950000000000003" customHeight="1" thickBot="1" x14ac:dyDescent="0.3">
      <c r="B6" s="6"/>
      <c r="C6" s="408" t="s">
        <v>132</v>
      </c>
      <c r="D6" s="380" t="s">
        <v>125</v>
      </c>
      <c r="E6" s="380" t="s">
        <v>6</v>
      </c>
      <c r="F6" s="404" t="s">
        <v>77</v>
      </c>
      <c r="G6" s="406" t="s">
        <v>46</v>
      </c>
      <c r="H6" s="401">
        <v>2018</v>
      </c>
      <c r="I6" s="402"/>
      <c r="J6" s="403"/>
      <c r="K6" s="394">
        <v>2019</v>
      </c>
      <c r="L6" s="394"/>
      <c r="M6" s="395"/>
      <c r="N6" s="8">
        <v>2020</v>
      </c>
      <c r="O6" s="69"/>
      <c r="P6" s="9"/>
    </row>
    <row r="7" spans="2:16" ht="39.950000000000003" customHeight="1" thickBot="1" x14ac:dyDescent="0.3">
      <c r="B7" s="6"/>
      <c r="C7" s="381"/>
      <c r="D7" s="381"/>
      <c r="E7" s="381"/>
      <c r="F7" s="405"/>
      <c r="G7" s="407"/>
      <c r="H7" s="278" t="s">
        <v>76</v>
      </c>
      <c r="I7" s="117" t="s">
        <v>75</v>
      </c>
      <c r="J7" s="118" t="s">
        <v>123</v>
      </c>
      <c r="K7" s="96" t="s">
        <v>76</v>
      </c>
      <c r="L7" s="97" t="s">
        <v>75</v>
      </c>
      <c r="M7" s="98" t="s">
        <v>123</v>
      </c>
      <c r="N7" s="96" t="s">
        <v>76</v>
      </c>
      <c r="O7" s="97" t="s">
        <v>75</v>
      </c>
      <c r="P7" s="98" t="s">
        <v>123</v>
      </c>
    </row>
    <row r="8" spans="2:16" ht="56.25" customHeight="1" x14ac:dyDescent="0.25">
      <c r="B8" s="377" t="s">
        <v>7</v>
      </c>
      <c r="C8" s="276" t="s">
        <v>27</v>
      </c>
      <c r="D8" s="279" t="s">
        <v>23</v>
      </c>
      <c r="E8" s="10" t="s">
        <v>59</v>
      </c>
      <c r="F8" s="11" t="s">
        <v>113</v>
      </c>
      <c r="G8" s="72">
        <v>1</v>
      </c>
      <c r="H8" s="40">
        <v>8000000</v>
      </c>
      <c r="I8" s="99" t="s">
        <v>92</v>
      </c>
      <c r="J8" s="100"/>
      <c r="K8" s="40"/>
      <c r="L8" s="99"/>
      <c r="M8" s="100"/>
      <c r="N8" s="40"/>
      <c r="O8" s="99"/>
      <c r="P8" s="100"/>
    </row>
    <row r="9" spans="2:16" ht="39.950000000000003" customHeight="1" x14ac:dyDescent="0.25">
      <c r="B9" s="386"/>
      <c r="C9" s="400" t="s">
        <v>28</v>
      </c>
      <c r="D9" s="396" t="s">
        <v>0</v>
      </c>
      <c r="E9" s="12" t="s">
        <v>10</v>
      </c>
      <c r="F9" s="13">
        <v>70000000</v>
      </c>
      <c r="G9" s="73">
        <v>1</v>
      </c>
      <c r="H9" s="14">
        <f>F9</f>
        <v>70000000</v>
      </c>
      <c r="I9" s="84" t="s">
        <v>106</v>
      </c>
      <c r="J9" s="90"/>
      <c r="K9" s="14"/>
      <c r="L9" s="84"/>
      <c r="M9" s="90"/>
      <c r="N9" s="14"/>
      <c r="O9" s="84"/>
      <c r="P9" s="90"/>
    </row>
    <row r="10" spans="2:16" ht="39.950000000000003" customHeight="1" x14ac:dyDescent="0.25">
      <c r="B10" s="386"/>
      <c r="C10" s="397"/>
      <c r="D10" s="391"/>
      <c r="E10" s="12" t="s">
        <v>21</v>
      </c>
      <c r="F10" s="13">
        <v>60000000</v>
      </c>
      <c r="G10" s="73">
        <v>2</v>
      </c>
      <c r="H10" s="16"/>
      <c r="I10" s="84"/>
      <c r="J10" s="90"/>
      <c r="K10" s="16"/>
      <c r="L10" s="84"/>
      <c r="M10" s="90"/>
      <c r="N10" s="16"/>
      <c r="O10" s="84"/>
      <c r="P10" s="90"/>
    </row>
    <row r="11" spans="2:16" ht="39.950000000000003" customHeight="1" x14ac:dyDescent="0.25">
      <c r="B11" s="386"/>
      <c r="C11" s="397"/>
      <c r="D11" s="391"/>
      <c r="E11" s="12" t="s">
        <v>54</v>
      </c>
      <c r="F11" s="13">
        <v>15000000</v>
      </c>
      <c r="G11" s="73">
        <v>2</v>
      </c>
      <c r="H11" s="16"/>
      <c r="I11" s="84"/>
      <c r="J11" s="90"/>
      <c r="K11" s="16"/>
      <c r="L11" s="84"/>
      <c r="M11" s="90"/>
      <c r="N11" s="16"/>
      <c r="O11" s="84"/>
      <c r="P11" s="90"/>
    </row>
    <row r="12" spans="2:16" ht="39.950000000000003" customHeight="1" x14ac:dyDescent="0.25">
      <c r="B12" s="386"/>
      <c r="C12" s="397"/>
      <c r="D12" s="391"/>
      <c r="E12" s="12" t="s">
        <v>50</v>
      </c>
      <c r="F12" s="13" t="s">
        <v>113</v>
      </c>
      <c r="G12" s="73">
        <v>1</v>
      </c>
      <c r="H12" s="16"/>
      <c r="I12" s="85" t="s">
        <v>114</v>
      </c>
      <c r="J12" s="91"/>
      <c r="K12" s="16"/>
      <c r="L12" s="85"/>
      <c r="M12" s="91"/>
      <c r="N12" s="16"/>
      <c r="O12" s="85"/>
      <c r="P12" s="91"/>
    </row>
    <row r="13" spans="2:16" ht="39.950000000000003" customHeight="1" x14ac:dyDescent="0.25">
      <c r="B13" s="386"/>
      <c r="C13" s="397"/>
      <c r="D13" s="391"/>
      <c r="E13" s="17" t="s">
        <v>47</v>
      </c>
      <c r="F13" s="18"/>
      <c r="G13" s="74">
        <v>2</v>
      </c>
      <c r="H13" s="16"/>
      <c r="I13" s="86"/>
      <c r="J13" s="92"/>
      <c r="K13" s="16"/>
      <c r="L13" s="86"/>
      <c r="M13" s="92"/>
      <c r="N13" s="16"/>
      <c r="O13" s="86"/>
      <c r="P13" s="92"/>
    </row>
    <row r="14" spans="2:16" ht="39.950000000000003" customHeight="1" x14ac:dyDescent="0.25">
      <c r="B14" s="386"/>
      <c r="C14" s="397"/>
      <c r="D14" s="19" t="s">
        <v>5</v>
      </c>
      <c r="E14" s="12" t="s">
        <v>39</v>
      </c>
      <c r="F14" s="13"/>
      <c r="G14" s="73">
        <v>2</v>
      </c>
      <c r="H14" s="16"/>
      <c r="I14" s="84"/>
      <c r="J14" s="90"/>
      <c r="K14" s="16"/>
      <c r="L14" s="84"/>
      <c r="M14" s="90"/>
      <c r="N14" s="16"/>
      <c r="O14" s="84"/>
      <c r="P14" s="90"/>
    </row>
    <row r="15" spans="2:16" ht="50.25" customHeight="1" x14ac:dyDescent="0.25">
      <c r="B15" s="387"/>
      <c r="C15" s="397"/>
      <c r="D15" s="281" t="s">
        <v>4</v>
      </c>
      <c r="E15" s="20" t="s">
        <v>86</v>
      </c>
      <c r="F15" s="21">
        <v>200000000</v>
      </c>
      <c r="G15" s="75">
        <v>1</v>
      </c>
      <c r="H15" s="14">
        <f>F15</f>
        <v>200000000</v>
      </c>
      <c r="I15" s="84"/>
      <c r="J15" s="90"/>
      <c r="K15" s="14"/>
      <c r="L15" s="84"/>
      <c r="M15" s="90"/>
      <c r="N15" s="14"/>
      <c r="O15" s="84"/>
      <c r="P15" s="90"/>
    </row>
    <row r="16" spans="2:16" ht="39.75" customHeight="1" thickBot="1" x14ac:dyDescent="0.3">
      <c r="B16" s="387"/>
      <c r="C16" s="397"/>
      <c r="D16" s="281" t="s">
        <v>3</v>
      </c>
      <c r="E16" s="22" t="s">
        <v>107</v>
      </c>
      <c r="F16" s="23"/>
      <c r="G16" s="76">
        <v>1</v>
      </c>
      <c r="H16" s="101"/>
      <c r="I16" s="374" t="s">
        <v>87</v>
      </c>
      <c r="J16" s="103"/>
      <c r="K16" s="101"/>
      <c r="L16" s="102"/>
      <c r="M16" s="103"/>
      <c r="N16" s="101"/>
      <c r="O16" s="102"/>
      <c r="P16" s="103"/>
    </row>
    <row r="17" spans="2:16" ht="39.950000000000003" customHeight="1" x14ac:dyDescent="0.25">
      <c r="B17" s="377" t="s">
        <v>1</v>
      </c>
      <c r="C17" s="24" t="s">
        <v>27</v>
      </c>
      <c r="D17" s="25" t="s">
        <v>23</v>
      </c>
      <c r="E17" s="10" t="s">
        <v>37</v>
      </c>
      <c r="F17" s="26"/>
      <c r="G17" s="77">
        <v>1</v>
      </c>
      <c r="H17" s="27">
        <v>15000000</v>
      </c>
      <c r="I17" s="99" t="s">
        <v>88</v>
      </c>
      <c r="J17" s="100"/>
      <c r="K17" s="27"/>
      <c r="L17" s="99"/>
      <c r="M17" s="100"/>
      <c r="N17" s="27"/>
      <c r="O17" s="99"/>
      <c r="P17" s="100"/>
    </row>
    <row r="18" spans="2:16" ht="39.950000000000003" customHeight="1" x14ac:dyDescent="0.25">
      <c r="B18" s="393"/>
      <c r="C18" s="397" t="s">
        <v>34</v>
      </c>
      <c r="D18" s="396" t="s">
        <v>0</v>
      </c>
      <c r="E18" s="28" t="s">
        <v>42</v>
      </c>
      <c r="F18" s="29"/>
      <c r="G18" s="73">
        <v>1</v>
      </c>
      <c r="H18" s="30">
        <v>0</v>
      </c>
      <c r="I18" s="87" t="s">
        <v>53</v>
      </c>
      <c r="J18" s="93"/>
      <c r="K18" s="30"/>
      <c r="L18" s="87"/>
      <c r="M18" s="93"/>
      <c r="N18" s="30"/>
      <c r="O18" s="87"/>
      <c r="P18" s="93"/>
    </row>
    <row r="19" spans="2:16" ht="39.950000000000003" customHeight="1" x14ac:dyDescent="0.25">
      <c r="B19" s="393"/>
      <c r="C19" s="397"/>
      <c r="D19" s="391"/>
      <c r="E19" s="20" t="s">
        <v>51</v>
      </c>
      <c r="F19" s="21">
        <v>1000000</v>
      </c>
      <c r="G19" s="75">
        <v>1</v>
      </c>
      <c r="H19" s="35"/>
      <c r="I19" s="84" t="s">
        <v>105</v>
      </c>
      <c r="J19" s="90"/>
      <c r="K19" s="35"/>
      <c r="L19" s="84"/>
      <c r="M19" s="90"/>
      <c r="N19" s="35"/>
      <c r="O19" s="84"/>
      <c r="P19" s="90"/>
    </row>
    <row r="20" spans="2:16" ht="39.950000000000003" customHeight="1" x14ac:dyDescent="0.25">
      <c r="B20" s="386"/>
      <c r="C20" s="397"/>
      <c r="D20" s="391"/>
      <c r="E20" s="32" t="s">
        <v>48</v>
      </c>
      <c r="F20" s="33">
        <v>30000000</v>
      </c>
      <c r="G20" s="74">
        <v>2</v>
      </c>
      <c r="H20" s="34"/>
      <c r="I20" s="84"/>
      <c r="J20" s="90"/>
      <c r="K20" s="34"/>
      <c r="L20" s="84"/>
      <c r="M20" s="90"/>
      <c r="N20" s="34"/>
      <c r="O20" s="84"/>
      <c r="P20" s="90"/>
    </row>
    <row r="21" spans="2:16" ht="39.950000000000003" customHeight="1" x14ac:dyDescent="0.25">
      <c r="B21" s="386"/>
      <c r="C21" s="397"/>
      <c r="D21" s="391"/>
      <c r="E21" s="17" t="s">
        <v>49</v>
      </c>
      <c r="F21" s="18">
        <v>2000000</v>
      </c>
      <c r="G21" s="74">
        <v>1</v>
      </c>
      <c r="H21" s="35"/>
      <c r="I21" s="84" t="s">
        <v>78</v>
      </c>
      <c r="J21" s="90"/>
      <c r="K21" s="35"/>
      <c r="L21" s="84"/>
      <c r="M21" s="90"/>
      <c r="N21" s="35"/>
      <c r="O21" s="84"/>
      <c r="P21" s="90"/>
    </row>
    <row r="22" spans="2:16" ht="39.950000000000003" customHeight="1" thickBot="1" x14ac:dyDescent="0.3">
      <c r="B22" s="379"/>
      <c r="C22" s="398"/>
      <c r="D22" s="280" t="s">
        <v>24</v>
      </c>
      <c r="E22" s="36" t="s">
        <v>35</v>
      </c>
      <c r="F22" s="37">
        <v>5000000</v>
      </c>
      <c r="G22" s="78">
        <v>1</v>
      </c>
      <c r="H22" s="38">
        <f>F22</f>
        <v>5000000</v>
      </c>
      <c r="I22" s="104"/>
      <c r="J22" s="105"/>
      <c r="K22" s="38"/>
      <c r="L22" s="104"/>
      <c r="M22" s="105"/>
      <c r="N22" s="38"/>
      <c r="O22" s="104"/>
      <c r="P22" s="105"/>
    </row>
    <row r="23" spans="2:16" ht="48.75" customHeight="1" x14ac:dyDescent="0.25">
      <c r="B23" s="388" t="s">
        <v>18</v>
      </c>
      <c r="C23" s="24" t="s">
        <v>27</v>
      </c>
      <c r="D23" s="279" t="s">
        <v>23</v>
      </c>
      <c r="E23" s="10" t="s">
        <v>124</v>
      </c>
      <c r="F23" s="11">
        <v>70000000</v>
      </c>
      <c r="G23" s="72">
        <v>1</v>
      </c>
      <c r="H23" s="40">
        <f>F23</f>
        <v>70000000</v>
      </c>
      <c r="I23" s="106" t="s">
        <v>93</v>
      </c>
      <c r="J23" s="107"/>
      <c r="K23" s="40"/>
      <c r="L23" s="106"/>
      <c r="M23" s="107"/>
      <c r="N23" s="40"/>
      <c r="O23" s="106"/>
      <c r="P23" s="107"/>
    </row>
    <row r="24" spans="2:16" ht="39.950000000000003" customHeight="1" thickBot="1" x14ac:dyDescent="0.3">
      <c r="B24" s="389"/>
      <c r="C24" s="41" t="s">
        <v>28</v>
      </c>
      <c r="D24" s="42" t="s">
        <v>0</v>
      </c>
      <c r="E24" s="22" t="s">
        <v>52</v>
      </c>
      <c r="F24" s="23">
        <v>70000000</v>
      </c>
      <c r="G24" s="78">
        <v>1</v>
      </c>
      <c r="H24" s="108"/>
      <c r="I24" s="104"/>
      <c r="J24" s="105"/>
      <c r="K24" s="108"/>
      <c r="L24" s="104"/>
      <c r="M24" s="105"/>
      <c r="N24" s="108"/>
      <c r="O24" s="104"/>
      <c r="P24" s="105"/>
    </row>
    <row r="25" spans="2:16" ht="39.950000000000003" customHeight="1" thickBot="1" x14ac:dyDescent="0.3">
      <c r="B25" s="43" t="s">
        <v>14</v>
      </c>
      <c r="C25" s="276" t="s">
        <v>27</v>
      </c>
      <c r="D25" s="44" t="s">
        <v>23</v>
      </c>
      <c r="E25" s="45" t="s">
        <v>38</v>
      </c>
      <c r="F25" s="46"/>
      <c r="G25" s="79">
        <v>1</v>
      </c>
      <c r="H25" s="110">
        <v>0</v>
      </c>
      <c r="I25" s="111" t="s">
        <v>67</v>
      </c>
      <c r="J25" s="112"/>
      <c r="K25" s="110"/>
      <c r="L25" s="111"/>
      <c r="M25" s="112"/>
      <c r="N25" s="110"/>
      <c r="O25" s="111"/>
      <c r="P25" s="112"/>
    </row>
    <row r="26" spans="2:16" ht="39.950000000000003" customHeight="1" x14ac:dyDescent="0.25">
      <c r="B26" s="377" t="s">
        <v>60</v>
      </c>
      <c r="C26" s="399" t="s">
        <v>27</v>
      </c>
      <c r="D26" s="390" t="s">
        <v>0</v>
      </c>
      <c r="E26" s="47" t="s">
        <v>104</v>
      </c>
      <c r="F26" s="48"/>
      <c r="G26" s="80">
        <v>1</v>
      </c>
      <c r="H26" s="49"/>
      <c r="I26" s="113" t="s">
        <v>79</v>
      </c>
      <c r="J26" s="114"/>
      <c r="K26" s="49"/>
      <c r="L26" s="113"/>
      <c r="M26" s="114"/>
      <c r="N26" s="49"/>
      <c r="O26" s="113"/>
      <c r="P26" s="114"/>
    </row>
    <row r="27" spans="2:16" ht="39.950000000000003" customHeight="1" x14ac:dyDescent="0.25">
      <c r="B27" s="378"/>
      <c r="C27" s="397"/>
      <c r="D27" s="391"/>
      <c r="E27" s="12" t="s">
        <v>90</v>
      </c>
      <c r="F27" s="13"/>
      <c r="G27" s="73">
        <v>1</v>
      </c>
      <c r="H27" s="50"/>
      <c r="I27" s="84" t="s">
        <v>79</v>
      </c>
      <c r="J27" s="90"/>
      <c r="K27" s="50"/>
      <c r="L27" s="84"/>
      <c r="M27" s="90"/>
      <c r="N27" s="50"/>
      <c r="O27" s="84"/>
      <c r="P27" s="90"/>
    </row>
    <row r="28" spans="2:16" ht="39.950000000000003" customHeight="1" thickBot="1" x14ac:dyDescent="0.3">
      <c r="B28" s="379"/>
      <c r="C28" s="51" t="s">
        <v>28</v>
      </c>
      <c r="D28" s="392"/>
      <c r="E28" s="36" t="s">
        <v>89</v>
      </c>
      <c r="F28" s="37"/>
      <c r="G28" s="78">
        <v>1</v>
      </c>
      <c r="H28" s="52"/>
      <c r="I28" s="104" t="s">
        <v>79</v>
      </c>
      <c r="J28" s="105"/>
      <c r="K28" s="52"/>
      <c r="L28" s="104"/>
      <c r="M28" s="105"/>
      <c r="N28" s="52"/>
      <c r="O28" s="104"/>
      <c r="P28" s="105"/>
    </row>
    <row r="29" spans="2:16" ht="39.950000000000003" customHeight="1" x14ac:dyDescent="0.25">
      <c r="B29" s="382" t="s">
        <v>11</v>
      </c>
      <c r="C29" s="384" t="s">
        <v>27</v>
      </c>
      <c r="D29" s="53" t="s">
        <v>0</v>
      </c>
      <c r="E29" s="54" t="s">
        <v>12</v>
      </c>
      <c r="F29" s="55"/>
      <c r="G29" s="81">
        <v>2</v>
      </c>
      <c r="H29" s="56"/>
      <c r="I29" s="115"/>
      <c r="J29" s="116"/>
      <c r="K29" s="56"/>
      <c r="L29" s="115"/>
      <c r="M29" s="116"/>
      <c r="N29" s="56"/>
      <c r="O29" s="115"/>
      <c r="P29" s="116"/>
    </row>
    <row r="30" spans="2:16" ht="39.950000000000003" customHeight="1" thickBot="1" x14ac:dyDescent="0.3">
      <c r="B30" s="383"/>
      <c r="C30" s="385"/>
      <c r="D30" s="58" t="s">
        <v>29</v>
      </c>
      <c r="E30" s="59" t="s">
        <v>43</v>
      </c>
      <c r="F30" s="60"/>
      <c r="G30" s="82">
        <v>2</v>
      </c>
      <c r="H30" s="61"/>
      <c r="I30" s="94"/>
      <c r="J30" s="95"/>
      <c r="K30" s="61"/>
      <c r="L30" s="94"/>
      <c r="M30" s="95"/>
      <c r="N30" s="61"/>
      <c r="O30" s="94"/>
      <c r="P30" s="95"/>
    </row>
    <row r="31" spans="2:16" s="6" customFormat="1" ht="24.95" customHeight="1" thickBot="1" x14ac:dyDescent="0.25">
      <c r="B31" s="62"/>
      <c r="C31" s="7"/>
      <c r="E31" s="7"/>
      <c r="F31" s="63">
        <f>SUM(F8:F30)</f>
        <v>523000000</v>
      </c>
      <c r="G31" s="64"/>
      <c r="H31" s="83">
        <f>SUM(H8:H30)</f>
        <v>368000000</v>
      </c>
      <c r="I31" s="71"/>
      <c r="J31" s="71"/>
      <c r="K31" s="65">
        <f>SUM(K8:K30)</f>
        <v>0</v>
      </c>
      <c r="L31" s="68"/>
      <c r="M31" s="66"/>
      <c r="N31" s="67">
        <f>SUM(N8:N30)</f>
        <v>0</v>
      </c>
      <c r="O31" s="70"/>
      <c r="P31" s="66"/>
    </row>
    <row r="32" spans="2:16" ht="24.95" customHeight="1" x14ac:dyDescent="0.25">
      <c r="B32" s="2"/>
      <c r="C32" s="1"/>
      <c r="I32" s="71"/>
      <c r="J32" s="71"/>
      <c r="M32" s="5"/>
      <c r="P32" s="5"/>
    </row>
    <row r="33" spans="2:16" ht="24.95" customHeight="1" x14ac:dyDescent="0.25">
      <c r="B33" s="2"/>
      <c r="C33" s="1"/>
      <c r="I33" s="71"/>
      <c r="J33" s="71"/>
      <c r="M33" s="5"/>
      <c r="P33" s="5"/>
    </row>
    <row r="34" spans="2:16" ht="24.95" customHeight="1" x14ac:dyDescent="0.25">
      <c r="B34" s="2"/>
      <c r="C34" s="1"/>
      <c r="I34" s="71"/>
      <c r="J34" s="71"/>
      <c r="M34" s="5"/>
      <c r="P34" s="5"/>
    </row>
    <row r="35" spans="2:16" ht="24.95" customHeight="1" x14ac:dyDescent="0.25">
      <c r="B35" s="2"/>
      <c r="C35" s="1"/>
      <c r="M35" s="5"/>
      <c r="P35" s="5"/>
    </row>
    <row r="36" spans="2:16" ht="24.95" customHeight="1" x14ac:dyDescent="0.25">
      <c r="B36" s="3"/>
      <c r="C36" s="1"/>
      <c r="M36" s="5"/>
    </row>
  </sheetData>
  <mergeCells count="25">
    <mergeCell ref="O1:P1"/>
    <mergeCell ref="O2:P2"/>
    <mergeCell ref="O3:P3"/>
    <mergeCell ref="B1:C3"/>
    <mergeCell ref="D1:N2"/>
    <mergeCell ref="D3:N3"/>
    <mergeCell ref="K6:M6"/>
    <mergeCell ref="D18:D21"/>
    <mergeCell ref="C18:C22"/>
    <mergeCell ref="D9:D13"/>
    <mergeCell ref="C26:C27"/>
    <mergeCell ref="C9:C16"/>
    <mergeCell ref="H6:J6"/>
    <mergeCell ref="E6:E7"/>
    <mergeCell ref="F6:F7"/>
    <mergeCell ref="G6:G7"/>
    <mergeCell ref="C6:C7"/>
    <mergeCell ref="B26:B28"/>
    <mergeCell ref="D6:D7"/>
    <mergeCell ref="B29:B30"/>
    <mergeCell ref="C29:C30"/>
    <mergeCell ref="B8:B16"/>
    <mergeCell ref="B23:B24"/>
    <mergeCell ref="D26:D28"/>
    <mergeCell ref="B17:B22"/>
  </mergeCells>
  <phoneticPr fontId="4" type="noConversion"/>
  <pageMargins left="0.39370078740157483" right="0.39370078740157483" top="0.39370078740157483" bottom="0.39370078740157483" header="0.31496062992125984" footer="0.31496062992125984"/>
  <pageSetup paperSize="14" scale="36" orientation="landscape" horizontalDpi="1200" verticalDpi="1200" r:id="rId1"/>
  <drawing r:id="rId2"/>
  <extLst>
    <ext xmlns:mx="http://schemas.microsoft.com/office/mac/excel/2008/main" uri="{64002731-A6B0-56B0-2670-7721B7C09600}">
      <mx:PLV Mode="1" OnePage="0" WScale="5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"/>
  <sheetViews>
    <sheetView zoomScale="50" zoomScaleNormal="50" zoomScalePageLayoutView="57" workbookViewId="0">
      <selection activeCell="O61" sqref="O61"/>
    </sheetView>
  </sheetViews>
  <sheetFormatPr baseColWidth="10" defaultColWidth="10.875" defaultRowHeight="24.95" customHeight="1" x14ac:dyDescent="0.2"/>
  <cols>
    <col min="1" max="1" width="1.625" style="6" customWidth="1"/>
    <col min="2" max="2" width="21.125" style="6" customWidth="1"/>
    <col min="3" max="3" width="22.5" style="6" customWidth="1"/>
    <col min="4" max="4" width="64.375" style="7" customWidth="1"/>
    <col min="5" max="5" width="22.375" style="7" customWidth="1"/>
    <col min="6" max="6" width="18.125" style="7" customWidth="1"/>
    <col min="7" max="7" width="21.625" style="7" customWidth="1"/>
    <col min="8" max="8" width="27.875" style="7" customWidth="1"/>
    <col min="9" max="9" width="20.125" style="7" customWidth="1"/>
    <col min="10" max="10" width="22.375" style="7" customWidth="1"/>
    <col min="11" max="11" width="21.125" style="7" customWidth="1"/>
    <col min="12" max="12" width="19.75" style="7" customWidth="1"/>
    <col min="13" max="14" width="25.125" style="7" customWidth="1"/>
    <col min="15" max="15" width="19.5" style="6" customWidth="1"/>
    <col min="16" max="16384" width="10.875" style="6"/>
  </cols>
  <sheetData>
    <row r="1" spans="2:16" ht="24.95" customHeight="1" x14ac:dyDescent="0.25">
      <c r="B1" s="413"/>
      <c r="C1" s="414"/>
      <c r="D1" s="417" t="s">
        <v>130</v>
      </c>
      <c r="E1" s="425"/>
      <c r="F1" s="425"/>
      <c r="G1" s="425"/>
      <c r="H1" s="425"/>
      <c r="I1" s="425"/>
      <c r="J1" s="425"/>
      <c r="K1" s="425"/>
      <c r="L1" s="425"/>
      <c r="M1" s="425"/>
      <c r="N1" s="419" t="s">
        <v>127</v>
      </c>
      <c r="O1" s="420"/>
      <c r="P1" s="284"/>
    </row>
    <row r="2" spans="2:16" ht="24.95" customHeight="1" x14ac:dyDescent="0.25">
      <c r="B2" s="415"/>
      <c r="C2" s="41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1" t="s">
        <v>128</v>
      </c>
      <c r="O2" s="422"/>
      <c r="P2" s="284"/>
    </row>
    <row r="3" spans="2:16" ht="24.95" customHeight="1" x14ac:dyDescent="0.25">
      <c r="B3" s="415"/>
      <c r="C3" s="416"/>
      <c r="D3" s="418" t="s">
        <v>81</v>
      </c>
      <c r="E3" s="426"/>
      <c r="F3" s="426"/>
      <c r="G3" s="426"/>
      <c r="H3" s="426"/>
      <c r="I3" s="426"/>
      <c r="J3" s="426"/>
      <c r="K3" s="426"/>
      <c r="L3" s="426"/>
      <c r="M3" s="426"/>
      <c r="N3" s="421" t="s">
        <v>129</v>
      </c>
      <c r="O3" s="422"/>
      <c r="P3" s="284"/>
    </row>
    <row r="4" spans="2:16" ht="24.95" customHeight="1" thickBot="1" x14ac:dyDescent="0.3">
      <c r="B4" s="428"/>
      <c r="C4" s="429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3" t="s">
        <v>131</v>
      </c>
      <c r="O4" s="424"/>
      <c r="P4" s="284"/>
    </row>
    <row r="5" spans="2:16" ht="9.9499999999999993" customHeight="1" thickBot="1" x14ac:dyDescent="0.25"/>
    <row r="6" spans="2:16" ht="39.950000000000003" customHeight="1" thickBot="1" x14ac:dyDescent="0.25">
      <c r="C6" s="408" t="s">
        <v>125</v>
      </c>
      <c r="D6" s="408" t="s">
        <v>6</v>
      </c>
      <c r="E6" s="457" t="s">
        <v>74</v>
      </c>
      <c r="F6" s="459" t="s">
        <v>46</v>
      </c>
      <c r="G6" s="456">
        <v>2018</v>
      </c>
      <c r="H6" s="394"/>
      <c r="I6" s="395"/>
      <c r="J6" s="456">
        <v>2019</v>
      </c>
      <c r="K6" s="394"/>
      <c r="L6" s="395"/>
      <c r="M6" s="456">
        <v>2020</v>
      </c>
      <c r="N6" s="394"/>
      <c r="O6" s="395"/>
    </row>
    <row r="7" spans="2:16" ht="39.950000000000003" customHeight="1" thickBot="1" x14ac:dyDescent="0.25">
      <c r="C7" s="381"/>
      <c r="D7" s="380"/>
      <c r="E7" s="458"/>
      <c r="F7" s="460"/>
      <c r="G7" s="309" t="s">
        <v>76</v>
      </c>
      <c r="H7" s="310" t="s">
        <v>75</v>
      </c>
      <c r="I7" s="311" t="s">
        <v>123</v>
      </c>
      <c r="J7" s="309" t="s">
        <v>76</v>
      </c>
      <c r="K7" s="310" t="s">
        <v>75</v>
      </c>
      <c r="L7" s="311" t="s">
        <v>123</v>
      </c>
      <c r="M7" s="309" t="s">
        <v>76</v>
      </c>
      <c r="N7" s="310" t="s">
        <v>75</v>
      </c>
      <c r="O7" s="311" t="s">
        <v>123</v>
      </c>
    </row>
    <row r="8" spans="2:16" ht="39.950000000000003" customHeight="1" thickBot="1" x14ac:dyDescent="0.25">
      <c r="B8" s="285" t="s">
        <v>56</v>
      </c>
      <c r="C8" s="119" t="s">
        <v>0</v>
      </c>
      <c r="D8" s="295" t="s">
        <v>57</v>
      </c>
      <c r="E8" s="299">
        <f>1695*500000*1.19</f>
        <v>1008525000</v>
      </c>
      <c r="F8" s="303">
        <v>1</v>
      </c>
      <c r="G8" s="299"/>
      <c r="H8" s="314" t="s">
        <v>122</v>
      </c>
      <c r="I8" s="315"/>
      <c r="J8" s="324"/>
      <c r="K8" s="325"/>
      <c r="L8" s="329"/>
      <c r="M8" s="324"/>
      <c r="N8" s="325"/>
      <c r="O8" s="165"/>
    </row>
    <row r="9" spans="2:16" ht="39.950000000000003" customHeight="1" x14ac:dyDescent="0.2">
      <c r="B9" s="443" t="s">
        <v>7</v>
      </c>
      <c r="C9" s="452" t="s">
        <v>22</v>
      </c>
      <c r="D9" s="289" t="s">
        <v>85</v>
      </c>
      <c r="E9" s="129">
        <v>100000000</v>
      </c>
      <c r="F9" s="304">
        <v>2</v>
      </c>
      <c r="G9" s="129"/>
      <c r="H9" s="292"/>
      <c r="I9" s="316"/>
      <c r="J9" s="127"/>
      <c r="K9" s="260"/>
      <c r="L9" s="319"/>
      <c r="M9" s="127"/>
      <c r="N9" s="260"/>
      <c r="O9" s="121"/>
    </row>
    <row r="10" spans="2:16" ht="39.950000000000003" customHeight="1" x14ac:dyDescent="0.2">
      <c r="B10" s="444"/>
      <c r="C10" s="453"/>
      <c r="D10" s="289" t="s">
        <v>40</v>
      </c>
      <c r="E10" s="129">
        <v>250000000</v>
      </c>
      <c r="F10" s="304">
        <v>2</v>
      </c>
      <c r="G10" s="129"/>
      <c r="H10" s="292"/>
      <c r="I10" s="316"/>
      <c r="J10" s="127"/>
      <c r="K10" s="260"/>
      <c r="L10" s="319"/>
      <c r="M10" s="127"/>
      <c r="N10" s="260"/>
      <c r="O10" s="121"/>
    </row>
    <row r="11" spans="2:16" ht="53.25" customHeight="1" x14ac:dyDescent="0.2">
      <c r="B11" s="444"/>
      <c r="C11" s="446" t="s">
        <v>8</v>
      </c>
      <c r="D11" s="287" t="s">
        <v>100</v>
      </c>
      <c r="E11" s="125"/>
      <c r="F11" s="124">
        <v>1</v>
      </c>
      <c r="G11" s="125"/>
      <c r="H11" s="261"/>
      <c r="I11" s="317"/>
      <c r="J11" s="127"/>
      <c r="K11" s="260"/>
      <c r="L11" s="319"/>
      <c r="M11" s="127"/>
      <c r="N11" s="260"/>
      <c r="O11" s="121"/>
    </row>
    <row r="12" spans="2:16" ht="39.950000000000003" customHeight="1" x14ac:dyDescent="0.2">
      <c r="B12" s="444"/>
      <c r="C12" s="447"/>
      <c r="D12" s="296" t="s">
        <v>9</v>
      </c>
      <c r="E12" s="300">
        <v>65000000</v>
      </c>
      <c r="F12" s="305">
        <v>1</v>
      </c>
      <c r="G12" s="300">
        <f>E12</f>
        <v>65000000</v>
      </c>
      <c r="H12" s="293" t="s">
        <v>111</v>
      </c>
      <c r="I12" s="318"/>
      <c r="J12" s="127"/>
      <c r="K12" s="260"/>
      <c r="L12" s="319"/>
      <c r="M12" s="127"/>
      <c r="N12" s="260"/>
      <c r="O12" s="121"/>
    </row>
    <row r="13" spans="2:16" ht="39.950000000000003" customHeight="1" x14ac:dyDescent="0.2">
      <c r="B13" s="444"/>
      <c r="C13" s="447"/>
      <c r="D13" s="297" t="s">
        <v>17</v>
      </c>
      <c r="E13" s="127"/>
      <c r="F13" s="306">
        <v>3</v>
      </c>
      <c r="G13" s="127"/>
      <c r="H13" s="260"/>
      <c r="I13" s="319"/>
      <c r="J13" s="129"/>
      <c r="K13" s="292"/>
      <c r="L13" s="316"/>
      <c r="M13" s="127"/>
      <c r="N13" s="260"/>
      <c r="O13" s="121"/>
    </row>
    <row r="14" spans="2:16" ht="39.950000000000003" customHeight="1" x14ac:dyDescent="0.2">
      <c r="B14" s="444"/>
      <c r="C14" s="454"/>
      <c r="D14" s="289" t="s">
        <v>20</v>
      </c>
      <c r="E14" s="129">
        <v>30000000</v>
      </c>
      <c r="F14" s="304">
        <v>3</v>
      </c>
      <c r="G14" s="129"/>
      <c r="H14" s="292"/>
      <c r="I14" s="316"/>
      <c r="J14" s="127"/>
      <c r="K14" s="260"/>
      <c r="L14" s="319"/>
      <c r="M14" s="127"/>
      <c r="N14" s="260"/>
      <c r="O14" s="121"/>
    </row>
    <row r="15" spans="2:16" ht="39.950000000000003" customHeight="1" x14ac:dyDescent="0.2">
      <c r="B15" s="444"/>
      <c r="C15" s="446" t="s">
        <v>5</v>
      </c>
      <c r="D15" s="288" t="s">
        <v>101</v>
      </c>
      <c r="E15" s="301"/>
      <c r="F15" s="307">
        <v>3</v>
      </c>
      <c r="G15" s="313"/>
      <c r="H15" s="312"/>
      <c r="I15" s="320"/>
      <c r="J15" s="326"/>
      <c r="K15" s="323"/>
      <c r="L15" s="330"/>
      <c r="M15" s="326"/>
      <c r="N15" s="323"/>
      <c r="O15" s="121"/>
    </row>
    <row r="16" spans="2:16" ht="39.950000000000003" customHeight="1" x14ac:dyDescent="0.2">
      <c r="B16" s="444"/>
      <c r="C16" s="447"/>
      <c r="D16" s="289" t="s">
        <v>13</v>
      </c>
      <c r="E16" s="129">
        <v>6000000</v>
      </c>
      <c r="F16" s="304">
        <v>1</v>
      </c>
      <c r="G16" s="129">
        <f>E16</f>
        <v>6000000</v>
      </c>
      <c r="H16" s="292" t="s">
        <v>80</v>
      </c>
      <c r="I16" s="316"/>
      <c r="J16" s="127"/>
      <c r="K16" s="260"/>
      <c r="L16" s="319"/>
      <c r="M16" s="127"/>
      <c r="N16" s="260"/>
      <c r="O16" s="121"/>
    </row>
    <row r="17" spans="2:15" ht="39.950000000000003" customHeight="1" x14ac:dyDescent="0.2">
      <c r="B17" s="444"/>
      <c r="C17" s="447"/>
      <c r="D17" s="288" t="s">
        <v>55</v>
      </c>
      <c r="E17" s="301">
        <v>65000000</v>
      </c>
      <c r="F17" s="307">
        <v>2</v>
      </c>
      <c r="G17" s="313"/>
      <c r="H17" s="312"/>
      <c r="I17" s="320"/>
      <c r="J17" s="326"/>
      <c r="K17" s="323"/>
      <c r="L17" s="330"/>
      <c r="M17" s="326"/>
      <c r="N17" s="323"/>
      <c r="O17" s="121"/>
    </row>
    <row r="18" spans="2:15" ht="39.950000000000003" customHeight="1" x14ac:dyDescent="0.2">
      <c r="B18" s="444"/>
      <c r="C18" s="455" t="s">
        <v>29</v>
      </c>
      <c r="D18" s="289" t="s">
        <v>30</v>
      </c>
      <c r="E18" s="129">
        <v>2000000</v>
      </c>
      <c r="F18" s="304">
        <v>1</v>
      </c>
      <c r="G18" s="129"/>
      <c r="H18" s="292"/>
      <c r="I18" s="316"/>
      <c r="J18" s="127"/>
      <c r="K18" s="260"/>
      <c r="L18" s="319"/>
      <c r="M18" s="127"/>
      <c r="N18" s="260"/>
      <c r="O18" s="121"/>
    </row>
    <row r="19" spans="2:15" ht="39.950000000000003" customHeight="1" x14ac:dyDescent="0.2">
      <c r="B19" s="444"/>
      <c r="C19" s="453"/>
      <c r="D19" s="289" t="s">
        <v>31</v>
      </c>
      <c r="E19" s="129">
        <v>6000000</v>
      </c>
      <c r="F19" s="304">
        <v>1</v>
      </c>
      <c r="G19" s="129"/>
      <c r="H19" s="292"/>
      <c r="I19" s="316"/>
      <c r="J19" s="127"/>
      <c r="K19" s="260"/>
      <c r="L19" s="319"/>
      <c r="M19" s="127"/>
      <c r="N19" s="260"/>
      <c r="O19" s="121"/>
    </row>
    <row r="20" spans="2:15" ht="39.75" customHeight="1" thickBot="1" x14ac:dyDescent="0.25">
      <c r="B20" s="445"/>
      <c r="C20" s="130" t="s">
        <v>3</v>
      </c>
      <c r="D20" s="298" t="s">
        <v>96</v>
      </c>
      <c r="E20" s="302"/>
      <c r="F20" s="308">
        <v>1</v>
      </c>
      <c r="G20" s="335"/>
      <c r="H20" s="336"/>
      <c r="I20" s="337"/>
      <c r="J20" s="327"/>
      <c r="K20" s="328"/>
      <c r="L20" s="331"/>
      <c r="M20" s="327"/>
      <c r="N20" s="328"/>
      <c r="O20" s="131"/>
    </row>
    <row r="21" spans="2:15" ht="39.950000000000003" customHeight="1" x14ac:dyDescent="0.2">
      <c r="B21" s="436" t="s">
        <v>1</v>
      </c>
      <c r="C21" s="399" t="s">
        <v>0</v>
      </c>
      <c r="D21" s="294" t="s">
        <v>16</v>
      </c>
      <c r="E21" s="290">
        <v>650000000</v>
      </c>
      <c r="F21" s="291">
        <v>1</v>
      </c>
      <c r="G21" s="132"/>
      <c r="H21" s="339"/>
      <c r="I21" s="340"/>
      <c r="J21" s="333"/>
      <c r="K21" s="321"/>
      <c r="L21" s="322"/>
      <c r="M21" s="169"/>
      <c r="N21" s="248"/>
      <c r="O21" s="332"/>
    </row>
    <row r="22" spans="2:15" ht="39.950000000000003" customHeight="1" x14ac:dyDescent="0.2">
      <c r="B22" s="430"/>
      <c r="C22" s="397"/>
      <c r="D22" s="133" t="s">
        <v>19</v>
      </c>
      <c r="E22" s="123"/>
      <c r="F22" s="134">
        <v>3</v>
      </c>
      <c r="G22" s="125"/>
      <c r="H22" s="261"/>
      <c r="I22" s="126"/>
      <c r="J22" s="123"/>
      <c r="K22" s="261"/>
      <c r="L22" s="135"/>
      <c r="M22" s="273"/>
      <c r="N22" s="136"/>
      <c r="O22" s="121"/>
    </row>
    <row r="23" spans="2:15" ht="39.950000000000003" customHeight="1" x14ac:dyDescent="0.2">
      <c r="B23" s="430"/>
      <c r="C23" s="397"/>
      <c r="D23" s="137" t="s">
        <v>112</v>
      </c>
      <c r="E23" s="138">
        <v>150000000</v>
      </c>
      <c r="F23" s="134">
        <v>1</v>
      </c>
      <c r="G23" s="125"/>
      <c r="H23" s="261"/>
      <c r="I23" s="126"/>
      <c r="J23" s="123"/>
      <c r="K23" s="261"/>
      <c r="L23" s="135"/>
      <c r="M23" s="273"/>
      <c r="N23" s="136"/>
      <c r="O23" s="121"/>
    </row>
    <row r="24" spans="2:15" ht="39.950000000000003" customHeight="1" x14ac:dyDescent="0.2">
      <c r="B24" s="430"/>
      <c r="C24" s="397"/>
      <c r="D24" s="137" t="s">
        <v>97</v>
      </c>
      <c r="E24" s="123"/>
      <c r="F24" s="134">
        <v>3</v>
      </c>
      <c r="G24" s="125"/>
      <c r="H24" s="261"/>
      <c r="I24" s="126"/>
      <c r="J24" s="123"/>
      <c r="K24" s="261"/>
      <c r="L24" s="135"/>
      <c r="M24" s="273"/>
      <c r="N24" s="136"/>
      <c r="O24" s="121"/>
    </row>
    <row r="25" spans="2:15" ht="39.950000000000003" customHeight="1" x14ac:dyDescent="0.2">
      <c r="B25" s="430"/>
      <c r="C25" s="435"/>
      <c r="D25" s="137" t="s">
        <v>115</v>
      </c>
      <c r="E25" s="123"/>
      <c r="F25" s="134">
        <v>1</v>
      </c>
      <c r="G25" s="125"/>
      <c r="H25" s="261"/>
      <c r="I25" s="126"/>
      <c r="J25" s="123"/>
      <c r="K25" s="261"/>
      <c r="L25" s="135"/>
      <c r="M25" s="273"/>
      <c r="N25" s="136"/>
      <c r="O25" s="121"/>
    </row>
    <row r="26" spans="2:15" ht="39.950000000000003" customHeight="1" x14ac:dyDescent="0.2">
      <c r="B26" s="430"/>
      <c r="C26" s="450" t="s">
        <v>24</v>
      </c>
      <c r="D26" s="133" t="s">
        <v>25</v>
      </c>
      <c r="E26" s="139"/>
      <c r="F26" s="140">
        <v>1</v>
      </c>
      <c r="G26" s="141"/>
      <c r="H26" s="89" t="s">
        <v>79</v>
      </c>
      <c r="I26" s="341"/>
      <c r="J26" s="139"/>
      <c r="K26" s="88"/>
      <c r="L26" s="144"/>
      <c r="M26" s="141"/>
      <c r="N26" s="143"/>
      <c r="O26" s="121"/>
    </row>
    <row r="27" spans="2:15" ht="39.950000000000003" customHeight="1" x14ac:dyDescent="0.2">
      <c r="B27" s="430"/>
      <c r="C27" s="451"/>
      <c r="D27" s="133" t="s">
        <v>26</v>
      </c>
      <c r="E27" s="138"/>
      <c r="F27" s="140">
        <v>2</v>
      </c>
      <c r="G27" s="145"/>
      <c r="H27" s="89"/>
      <c r="I27" s="341"/>
      <c r="J27" s="138"/>
      <c r="K27" s="89"/>
      <c r="L27" s="142"/>
      <c r="M27" s="141"/>
      <c r="N27" s="143"/>
      <c r="O27" s="121"/>
    </row>
    <row r="28" spans="2:15" ht="39.950000000000003" customHeight="1" x14ac:dyDescent="0.2">
      <c r="B28" s="430"/>
      <c r="C28" s="451"/>
      <c r="D28" s="133" t="s">
        <v>103</v>
      </c>
      <c r="E28" s="138">
        <v>14000000</v>
      </c>
      <c r="F28" s="140">
        <v>2</v>
      </c>
      <c r="G28" s="145"/>
      <c r="H28" s="89"/>
      <c r="I28" s="341"/>
      <c r="J28" s="139"/>
      <c r="K28" s="88"/>
      <c r="L28" s="144"/>
      <c r="M28" s="141"/>
      <c r="N28" s="143"/>
      <c r="O28" s="121"/>
    </row>
    <row r="29" spans="2:15" ht="39.950000000000003" customHeight="1" x14ac:dyDescent="0.2">
      <c r="B29" s="430"/>
      <c r="C29" s="451"/>
      <c r="D29" s="147" t="s">
        <v>36</v>
      </c>
      <c r="E29" s="138">
        <v>50000000</v>
      </c>
      <c r="F29" s="140">
        <v>3</v>
      </c>
      <c r="G29" s="141"/>
      <c r="H29" s="88"/>
      <c r="I29" s="342"/>
      <c r="J29" s="138"/>
      <c r="K29" s="89"/>
      <c r="L29" s="142"/>
      <c r="M29" s="141"/>
      <c r="N29" s="143"/>
      <c r="O29" s="121"/>
    </row>
    <row r="30" spans="2:15" ht="39.950000000000003" customHeight="1" x14ac:dyDescent="0.2">
      <c r="B30" s="430"/>
      <c r="C30" s="148" t="s">
        <v>82</v>
      </c>
      <c r="D30" s="122" t="s">
        <v>44</v>
      </c>
      <c r="E30" s="149"/>
      <c r="F30" s="150">
        <v>2</v>
      </c>
      <c r="G30" s="151"/>
      <c r="H30" s="338"/>
      <c r="I30" s="343"/>
      <c r="J30" s="138"/>
      <c r="K30" s="89"/>
      <c r="L30" s="142"/>
      <c r="M30" s="141"/>
      <c r="N30" s="143"/>
      <c r="O30" s="121"/>
    </row>
    <row r="31" spans="2:15" ht="39.950000000000003" customHeight="1" thickBot="1" x14ac:dyDescent="0.25">
      <c r="B31" s="437"/>
      <c r="C31" s="152" t="s">
        <v>3</v>
      </c>
      <c r="D31" s="59" t="s">
        <v>41</v>
      </c>
      <c r="E31" s="153" t="s">
        <v>116</v>
      </c>
      <c r="F31" s="154">
        <v>1</v>
      </c>
      <c r="G31" s="349"/>
      <c r="H31" s="350"/>
      <c r="I31" s="351"/>
      <c r="J31" s="334"/>
      <c r="K31" s="262"/>
      <c r="L31" s="156"/>
      <c r="M31" s="155"/>
      <c r="N31" s="157"/>
      <c r="O31" s="131"/>
    </row>
    <row r="32" spans="2:15" ht="39.950000000000003" customHeight="1" x14ac:dyDescent="0.2">
      <c r="B32" s="432" t="s">
        <v>2</v>
      </c>
      <c r="C32" s="158" t="s">
        <v>23</v>
      </c>
      <c r="D32" s="47" t="s">
        <v>71</v>
      </c>
      <c r="E32" s="159">
        <v>60000000</v>
      </c>
      <c r="F32" s="160">
        <v>1</v>
      </c>
      <c r="G32" s="161"/>
      <c r="H32" s="113"/>
      <c r="I32" s="114"/>
      <c r="J32" s="344"/>
      <c r="K32" s="263"/>
      <c r="L32" s="164"/>
      <c r="M32" s="162"/>
      <c r="N32" s="163"/>
      <c r="O32" s="165"/>
    </row>
    <row r="33" spans="2:15" ht="65.25" customHeight="1" x14ac:dyDescent="0.2">
      <c r="B33" s="433"/>
      <c r="C33" s="438" t="s">
        <v>0</v>
      </c>
      <c r="D33" s="166" t="s">
        <v>126</v>
      </c>
      <c r="E33" s="167"/>
      <c r="F33" s="168">
        <v>3</v>
      </c>
      <c r="G33" s="145"/>
      <c r="H33" s="89"/>
      <c r="I33" s="341"/>
      <c r="J33" s="345"/>
      <c r="K33" s="115"/>
      <c r="L33" s="57"/>
      <c r="M33" s="170"/>
      <c r="N33" s="171"/>
      <c r="O33" s="172"/>
    </row>
    <row r="34" spans="2:15" ht="39.950000000000003" customHeight="1" x14ac:dyDescent="0.2">
      <c r="B34" s="433"/>
      <c r="C34" s="439"/>
      <c r="D34" s="32" t="s">
        <v>73</v>
      </c>
      <c r="E34" s="138">
        <v>140000000</v>
      </c>
      <c r="F34" s="173">
        <v>2</v>
      </c>
      <c r="G34" s="125"/>
      <c r="H34" s="261"/>
      <c r="I34" s="126"/>
      <c r="J34" s="138"/>
      <c r="K34" s="89"/>
      <c r="L34" s="142"/>
      <c r="M34" s="141"/>
      <c r="N34" s="143"/>
      <c r="O34" s="172"/>
    </row>
    <row r="35" spans="2:15" ht="39.950000000000003" customHeight="1" x14ac:dyDescent="0.2">
      <c r="B35" s="433"/>
      <c r="C35" s="439"/>
      <c r="D35" s="166" t="s">
        <v>62</v>
      </c>
      <c r="E35" s="174">
        <v>100000000</v>
      </c>
      <c r="F35" s="168">
        <v>2</v>
      </c>
      <c r="G35" s="188"/>
      <c r="H35" s="84"/>
      <c r="I35" s="90"/>
      <c r="J35" s="345"/>
      <c r="K35" s="115"/>
      <c r="L35" s="57"/>
      <c r="M35" s="170"/>
      <c r="N35" s="171"/>
      <c r="O35" s="172"/>
    </row>
    <row r="36" spans="2:15" ht="39.950000000000003" customHeight="1" x14ac:dyDescent="0.2">
      <c r="B36" s="433"/>
      <c r="C36" s="439"/>
      <c r="D36" s="176" t="s">
        <v>63</v>
      </c>
      <c r="E36" s="177" t="s">
        <v>64</v>
      </c>
      <c r="F36" s="178">
        <v>1</v>
      </c>
      <c r="G36" s="356"/>
      <c r="H36" s="352"/>
      <c r="I36" s="357"/>
      <c r="J36" s="346"/>
      <c r="K36" s="264"/>
      <c r="L36" s="181"/>
      <c r="M36" s="179"/>
      <c r="N36" s="180"/>
      <c r="O36" s="182"/>
    </row>
    <row r="37" spans="2:15" ht="53.25" customHeight="1" x14ac:dyDescent="0.2">
      <c r="B37" s="433"/>
      <c r="C37" s="439"/>
      <c r="D37" s="183" t="s">
        <v>65</v>
      </c>
      <c r="E37" s="184">
        <v>30000000</v>
      </c>
      <c r="F37" s="185">
        <v>1</v>
      </c>
      <c r="G37" s="186"/>
      <c r="H37" s="353" t="s">
        <v>121</v>
      </c>
      <c r="I37" s="358"/>
      <c r="J37" s="139"/>
      <c r="K37" s="88"/>
      <c r="L37" s="144"/>
      <c r="M37" s="141"/>
      <c r="N37" s="143"/>
      <c r="O37" s="172"/>
    </row>
    <row r="38" spans="2:15" ht="39.950000000000003" customHeight="1" x14ac:dyDescent="0.2">
      <c r="B38" s="433"/>
      <c r="C38" s="439"/>
      <c r="D38" s="17" t="s">
        <v>66</v>
      </c>
      <c r="E38" s="187">
        <v>90000000</v>
      </c>
      <c r="F38" s="173">
        <v>1</v>
      </c>
      <c r="G38" s="188"/>
      <c r="H38" s="84"/>
      <c r="I38" s="90"/>
      <c r="J38" s="138"/>
      <c r="K38" s="89"/>
      <c r="L38" s="142"/>
      <c r="M38" s="141"/>
      <c r="N38" s="143"/>
      <c r="O38" s="172"/>
    </row>
    <row r="39" spans="2:15" ht="39.950000000000003" customHeight="1" x14ac:dyDescent="0.2">
      <c r="B39" s="433"/>
      <c r="C39" s="439"/>
      <c r="D39" s="32" t="s">
        <v>70</v>
      </c>
      <c r="E39" s="138">
        <v>25000000</v>
      </c>
      <c r="F39" s="173">
        <v>2</v>
      </c>
      <c r="G39" s="145"/>
      <c r="H39" s="89"/>
      <c r="I39" s="341"/>
      <c r="J39" s="138"/>
      <c r="K39" s="89"/>
      <c r="L39" s="142"/>
      <c r="M39" s="141"/>
      <c r="N39" s="143"/>
      <c r="O39" s="172"/>
    </row>
    <row r="40" spans="2:15" ht="65.25" customHeight="1" x14ac:dyDescent="0.2">
      <c r="B40" s="433"/>
      <c r="C40" s="439"/>
      <c r="D40" s="122" t="s">
        <v>61</v>
      </c>
      <c r="E40" s="138">
        <v>20000000</v>
      </c>
      <c r="F40" s="150">
        <v>2</v>
      </c>
      <c r="G40" s="145"/>
      <c r="H40" s="89"/>
      <c r="I40" s="341"/>
      <c r="J40" s="138"/>
      <c r="K40" s="89"/>
      <c r="L40" s="142"/>
      <c r="M40" s="141"/>
      <c r="N40" s="143"/>
      <c r="O40" s="172"/>
    </row>
    <row r="41" spans="2:15" ht="39.950000000000003" customHeight="1" x14ac:dyDescent="0.2">
      <c r="B41" s="433"/>
      <c r="C41" s="439"/>
      <c r="D41" s="122" t="s">
        <v>120</v>
      </c>
      <c r="E41" s="138"/>
      <c r="F41" s="150">
        <v>2</v>
      </c>
      <c r="G41" s="145"/>
      <c r="H41" s="89"/>
      <c r="I41" s="341"/>
      <c r="J41" s="138"/>
      <c r="K41" s="89"/>
      <c r="L41" s="142"/>
      <c r="M41" s="141"/>
      <c r="N41" s="143"/>
      <c r="O41" s="172"/>
    </row>
    <row r="42" spans="2:15" ht="39.950000000000003" customHeight="1" x14ac:dyDescent="0.2">
      <c r="B42" s="433"/>
      <c r="C42" s="439"/>
      <c r="D42" s="147" t="s">
        <v>58</v>
      </c>
      <c r="E42" s="138">
        <v>50000000</v>
      </c>
      <c r="F42" s="140">
        <v>2</v>
      </c>
      <c r="G42" s="145"/>
      <c r="H42" s="89"/>
      <c r="I42" s="341"/>
      <c r="J42" s="138"/>
      <c r="K42" s="89"/>
      <c r="L42" s="142"/>
      <c r="M42" s="141"/>
      <c r="N42" s="143"/>
      <c r="O42" s="172"/>
    </row>
    <row r="43" spans="2:15" ht="39.950000000000003" customHeight="1" x14ac:dyDescent="0.2">
      <c r="B43" s="433"/>
      <c r="C43" s="440"/>
      <c r="D43" s="147" t="s">
        <v>94</v>
      </c>
      <c r="E43" s="138"/>
      <c r="F43" s="140">
        <v>3</v>
      </c>
      <c r="G43" s="145"/>
      <c r="H43" s="89"/>
      <c r="I43" s="341"/>
      <c r="J43" s="138"/>
      <c r="K43" s="89"/>
      <c r="L43" s="142"/>
      <c r="M43" s="141"/>
      <c r="N43" s="143"/>
      <c r="O43" s="172"/>
    </row>
    <row r="44" spans="2:15" ht="39.950000000000003" customHeight="1" x14ac:dyDescent="0.2">
      <c r="B44" s="433"/>
      <c r="C44" s="441" t="s">
        <v>3</v>
      </c>
      <c r="D44" s="32" t="s">
        <v>95</v>
      </c>
      <c r="E44" s="189">
        <v>3000000</v>
      </c>
      <c r="F44" s="128">
        <v>1</v>
      </c>
      <c r="G44" s="190"/>
      <c r="H44" s="354"/>
      <c r="I44" s="359"/>
      <c r="J44" s="215"/>
      <c r="K44" s="265"/>
      <c r="L44" s="193"/>
      <c r="M44" s="191"/>
      <c r="N44" s="192"/>
      <c r="O44" s="172"/>
    </row>
    <row r="45" spans="2:15" ht="39.950000000000003" customHeight="1" x14ac:dyDescent="0.2">
      <c r="B45" s="433"/>
      <c r="C45" s="442"/>
      <c r="D45" s="194" t="s">
        <v>110</v>
      </c>
      <c r="E45" s="195">
        <v>12000000</v>
      </c>
      <c r="F45" s="196">
        <v>1</v>
      </c>
      <c r="G45" s="29">
        <f>E45</f>
        <v>12000000</v>
      </c>
      <c r="H45" s="355" t="s">
        <v>117</v>
      </c>
      <c r="I45" s="360"/>
      <c r="J45" s="347"/>
      <c r="K45" s="266"/>
      <c r="L45" s="200"/>
      <c r="M45" s="198"/>
      <c r="N45" s="199"/>
      <c r="O45" s="172"/>
    </row>
    <row r="46" spans="2:15" ht="39.950000000000003" customHeight="1" thickBot="1" x14ac:dyDescent="0.25">
      <c r="B46" s="434"/>
      <c r="C46" s="201" t="s">
        <v>4</v>
      </c>
      <c r="D46" s="202"/>
      <c r="E46" s="203"/>
      <c r="F46" s="204"/>
      <c r="G46" s="198"/>
      <c r="H46" s="266"/>
      <c r="I46" s="361"/>
      <c r="J46" s="348"/>
      <c r="K46" s="267"/>
      <c r="L46" s="206"/>
      <c r="M46" s="205"/>
      <c r="N46" s="207"/>
      <c r="O46" s="208"/>
    </row>
    <row r="47" spans="2:15" ht="39.950000000000003" customHeight="1" x14ac:dyDescent="0.2">
      <c r="B47" s="382" t="s">
        <v>14</v>
      </c>
      <c r="C47" s="283" t="s">
        <v>23</v>
      </c>
      <c r="D47" s="209" t="s">
        <v>33</v>
      </c>
      <c r="E47" s="210">
        <v>15000000</v>
      </c>
      <c r="F47" s="211">
        <v>2</v>
      </c>
      <c r="G47" s="237"/>
      <c r="H47" s="271"/>
      <c r="I47" s="362"/>
      <c r="J47" s="210"/>
      <c r="K47" s="268"/>
      <c r="L47" s="212"/>
      <c r="M47" s="175"/>
      <c r="N47" s="213"/>
      <c r="O47" s="214"/>
    </row>
    <row r="48" spans="2:15" ht="39.950000000000003" customHeight="1" x14ac:dyDescent="0.2">
      <c r="B48" s="430"/>
      <c r="C48" s="438" t="s">
        <v>0</v>
      </c>
      <c r="D48" s="28" t="s">
        <v>99</v>
      </c>
      <c r="E48" s="215"/>
      <c r="F48" s="128">
        <v>2</v>
      </c>
      <c r="G48" s="191"/>
      <c r="H48" s="265"/>
      <c r="I48" s="363"/>
      <c r="J48" s="215"/>
      <c r="K48" s="265"/>
      <c r="L48" s="193"/>
      <c r="M48" s="188"/>
      <c r="N48" s="216"/>
      <c r="O48" s="172"/>
    </row>
    <row r="49" spans="2:15" ht="39.950000000000003" customHeight="1" x14ac:dyDescent="0.2">
      <c r="B49" s="430"/>
      <c r="C49" s="440"/>
      <c r="D49" s="217" t="s">
        <v>98</v>
      </c>
      <c r="E49" s="218"/>
      <c r="F49" s="219">
        <v>1</v>
      </c>
      <c r="G49" s="191"/>
      <c r="H49" s="265"/>
      <c r="I49" s="363"/>
      <c r="J49" s="218"/>
      <c r="K49" s="269"/>
      <c r="L49" s="220"/>
      <c r="M49" s="274"/>
      <c r="N49" s="221"/>
      <c r="O49" s="172"/>
    </row>
    <row r="50" spans="2:15" ht="39.950000000000003" customHeight="1" thickBot="1" x14ac:dyDescent="0.25">
      <c r="B50" s="431"/>
      <c r="C50" s="282" t="s">
        <v>5</v>
      </c>
      <c r="D50" s="222" t="s">
        <v>15</v>
      </c>
      <c r="E50" s="223" t="s">
        <v>118</v>
      </c>
      <c r="F50" s="224">
        <v>2</v>
      </c>
      <c r="G50" s="198"/>
      <c r="H50" s="266"/>
      <c r="I50" s="361"/>
      <c r="J50" s="347"/>
      <c r="K50" s="266"/>
      <c r="L50" s="200"/>
      <c r="M50" s="198"/>
      <c r="N50" s="199"/>
      <c r="O50" s="225"/>
    </row>
    <row r="51" spans="2:15" ht="144.75" customHeight="1" thickBot="1" x14ac:dyDescent="0.25">
      <c r="B51" s="285" t="s">
        <v>60</v>
      </c>
      <c r="C51" s="226" t="s">
        <v>0</v>
      </c>
      <c r="D51" s="227" t="s">
        <v>91</v>
      </c>
      <c r="E51" s="228"/>
      <c r="F51" s="229">
        <v>2</v>
      </c>
      <c r="G51" s="366"/>
      <c r="H51" s="367"/>
      <c r="I51" s="368"/>
      <c r="J51" s="228"/>
      <c r="K51" s="270"/>
      <c r="L51" s="231"/>
      <c r="M51" s="230"/>
      <c r="N51" s="232"/>
      <c r="O51" s="120"/>
    </row>
    <row r="52" spans="2:15" ht="39.950000000000003" customHeight="1" x14ac:dyDescent="0.2">
      <c r="B52" s="448" t="s">
        <v>108</v>
      </c>
      <c r="C52" s="399" t="s">
        <v>0</v>
      </c>
      <c r="D52" s="233" t="s">
        <v>72</v>
      </c>
      <c r="E52" s="234">
        <f>10*650000</f>
        <v>6500000</v>
      </c>
      <c r="F52" s="235">
        <v>1</v>
      </c>
      <c r="G52" s="236">
        <f>E52</f>
        <v>6500000</v>
      </c>
      <c r="H52" s="369"/>
      <c r="I52" s="370"/>
      <c r="J52" s="364"/>
      <c r="K52" s="271"/>
      <c r="L52" s="239"/>
      <c r="M52" s="237"/>
      <c r="N52" s="238"/>
      <c r="O52" s="165"/>
    </row>
    <row r="53" spans="2:15" ht="39.950000000000003" customHeight="1" thickBot="1" x14ac:dyDescent="0.25">
      <c r="B53" s="449"/>
      <c r="C53" s="398"/>
      <c r="D53" s="240" t="s">
        <v>83</v>
      </c>
      <c r="E53" s="241">
        <v>160000000</v>
      </c>
      <c r="F53" s="242"/>
      <c r="G53" s="197"/>
      <c r="H53" s="372"/>
      <c r="I53" s="373"/>
      <c r="J53" s="365"/>
      <c r="K53" s="272"/>
      <c r="L53" s="245"/>
      <c r="M53" s="243"/>
      <c r="N53" s="244"/>
      <c r="O53" s="246"/>
    </row>
    <row r="54" spans="2:15" ht="51.75" customHeight="1" x14ac:dyDescent="0.2">
      <c r="B54" s="393" t="s">
        <v>11</v>
      </c>
      <c r="C54" s="397" t="s">
        <v>23</v>
      </c>
      <c r="D54" s="247" t="s">
        <v>68</v>
      </c>
      <c r="E54" s="174">
        <v>100000000</v>
      </c>
      <c r="F54" s="168">
        <v>1</v>
      </c>
      <c r="G54" s="161">
        <f>E54</f>
        <v>100000000</v>
      </c>
      <c r="H54" s="99" t="s">
        <v>109</v>
      </c>
      <c r="I54" s="100"/>
      <c r="J54" s="174">
        <f>E54*1.08</f>
        <v>108000000</v>
      </c>
      <c r="K54" s="109"/>
      <c r="L54" s="31"/>
      <c r="M54" s="169">
        <v>130000000</v>
      </c>
      <c r="N54" s="248"/>
      <c r="O54" s="214"/>
    </row>
    <row r="55" spans="2:15" ht="39.950000000000003" customHeight="1" x14ac:dyDescent="0.2">
      <c r="B55" s="386"/>
      <c r="C55" s="397"/>
      <c r="D55" s="249" t="s">
        <v>69</v>
      </c>
      <c r="E55" s="187">
        <v>15000000</v>
      </c>
      <c r="F55" s="128">
        <v>2</v>
      </c>
      <c r="G55" s="188"/>
      <c r="H55" s="84"/>
      <c r="I55" s="90"/>
      <c r="J55" s="187">
        <v>15000000</v>
      </c>
      <c r="K55" s="84"/>
      <c r="L55" s="15"/>
      <c r="M55" s="145">
        <v>20000000</v>
      </c>
      <c r="N55" s="146"/>
      <c r="O55" s="172"/>
    </row>
    <row r="56" spans="2:15" ht="39.950000000000003" customHeight="1" x14ac:dyDescent="0.2">
      <c r="B56" s="386"/>
      <c r="C56" s="435"/>
      <c r="D56" s="249" t="s">
        <v>32</v>
      </c>
      <c r="E56" s="187">
        <v>3000000</v>
      </c>
      <c r="F56" s="128">
        <v>1</v>
      </c>
      <c r="G56" s="188">
        <f>E56</f>
        <v>3000000</v>
      </c>
      <c r="H56" s="84"/>
      <c r="I56" s="90"/>
      <c r="J56" s="187"/>
      <c r="K56" s="84"/>
      <c r="L56" s="15"/>
      <c r="M56" s="145"/>
      <c r="N56" s="146"/>
      <c r="O56" s="172"/>
    </row>
    <row r="57" spans="2:15" ht="39.950000000000003" customHeight="1" x14ac:dyDescent="0.2">
      <c r="B57" s="387"/>
      <c r="C57" s="277" t="s">
        <v>3</v>
      </c>
      <c r="D57" s="250" t="s">
        <v>84</v>
      </c>
      <c r="E57" s="187" t="s">
        <v>119</v>
      </c>
      <c r="F57" s="196">
        <v>2</v>
      </c>
      <c r="G57" s="188"/>
      <c r="H57" s="84"/>
      <c r="I57" s="90"/>
      <c r="J57" s="187"/>
      <c r="K57" s="84"/>
      <c r="L57" s="15"/>
      <c r="M57" s="145"/>
      <c r="N57" s="146"/>
      <c r="O57" s="172"/>
    </row>
    <row r="58" spans="2:15" ht="39.950000000000003" customHeight="1" thickBot="1" x14ac:dyDescent="0.25">
      <c r="B58" s="379"/>
      <c r="C58" s="51" t="s">
        <v>102</v>
      </c>
      <c r="D58" s="251" t="s">
        <v>45</v>
      </c>
      <c r="E58" s="187">
        <v>2024612807</v>
      </c>
      <c r="F58" s="252">
        <v>1</v>
      </c>
      <c r="G58" s="253">
        <f>E58</f>
        <v>2024612807</v>
      </c>
      <c r="H58" s="104"/>
      <c r="I58" s="105"/>
      <c r="J58" s="371">
        <v>1700000000</v>
      </c>
      <c r="K58" s="104"/>
      <c r="L58" s="39"/>
      <c r="M58" s="275"/>
      <c r="N58" s="254"/>
      <c r="O58" s="208"/>
    </row>
    <row r="59" spans="2:15" ht="39.950000000000003" customHeight="1" thickBot="1" x14ac:dyDescent="0.25">
      <c r="E59" s="286">
        <f>SUM(E8:E58)</f>
        <v>5250637807</v>
      </c>
      <c r="F59" s="255"/>
      <c r="G59" s="257">
        <f>SUM(G8:G58)</f>
        <v>2217112807</v>
      </c>
      <c r="H59" s="258"/>
      <c r="I59" s="259"/>
      <c r="J59" s="286">
        <f>SUM(J9:J58)</f>
        <v>1823000000</v>
      </c>
      <c r="K59" s="256"/>
      <c r="L59" s="255"/>
      <c r="M59" s="257">
        <f>SUM(M9:M58)</f>
        <v>150000000</v>
      </c>
      <c r="N59" s="258"/>
    </row>
    <row r="60" spans="2:15" ht="24.95" customHeight="1" x14ac:dyDescent="0.2">
      <c r="F60" s="259"/>
      <c r="I60" s="259"/>
      <c r="L60" s="259"/>
    </row>
    <row r="61" spans="2:15" ht="24.95" customHeight="1" x14ac:dyDescent="0.2">
      <c r="F61" s="259"/>
      <c r="I61" s="259"/>
      <c r="L61" s="259"/>
    </row>
    <row r="62" spans="2:15" ht="24.95" customHeight="1" x14ac:dyDescent="0.2">
      <c r="I62" s="259"/>
    </row>
  </sheetData>
  <mergeCells count="31">
    <mergeCell ref="C9:C10"/>
    <mergeCell ref="C11:C14"/>
    <mergeCell ref="C18:C19"/>
    <mergeCell ref="M6:O6"/>
    <mergeCell ref="J6:L6"/>
    <mergeCell ref="D6:D7"/>
    <mergeCell ref="E6:E7"/>
    <mergeCell ref="F6:F7"/>
    <mergeCell ref="G6:I6"/>
    <mergeCell ref="B1:C4"/>
    <mergeCell ref="C6:C7"/>
    <mergeCell ref="B54:B58"/>
    <mergeCell ref="B47:B50"/>
    <mergeCell ref="B32:B46"/>
    <mergeCell ref="C54:C56"/>
    <mergeCell ref="B21:B31"/>
    <mergeCell ref="C33:C43"/>
    <mergeCell ref="C48:C49"/>
    <mergeCell ref="C21:C25"/>
    <mergeCell ref="C44:C45"/>
    <mergeCell ref="B9:B20"/>
    <mergeCell ref="C15:C17"/>
    <mergeCell ref="B52:B53"/>
    <mergeCell ref="C52:C53"/>
    <mergeCell ref="C26:C29"/>
    <mergeCell ref="N1:O1"/>
    <mergeCell ref="N2:O2"/>
    <mergeCell ref="N3:O3"/>
    <mergeCell ref="N4:O4"/>
    <mergeCell ref="D1:M2"/>
    <mergeCell ref="D3:M4"/>
  </mergeCells>
  <phoneticPr fontId="4" type="noConversion"/>
  <pageMargins left="0.39370078740157483" right="0.39370078740157483" top="0.39370078740157483" bottom="0.39370078740157483" header="0.51181102362204722" footer="0.51181102362204722"/>
  <pageSetup paperSize="14" scale="40" orientation="landscape" horizontalDpi="1200" verticalDpi="1200" r:id="rId1"/>
  <drawing r:id="rId2"/>
  <extLst>
    <ext xmlns:mx="http://schemas.microsoft.com/office/mac/excel/2008/main" uri="{64002731-A6B0-56B0-2670-7721B7C09600}">
      <mx:PLV Mode="1" OnePage="0" WScale="5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CORRECTIVOS PREVENTIVOS</vt:lpstr>
      <vt:lpstr>DOTACIONES Y COMPRAS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bickart</dc:creator>
  <cp:lastModifiedBy>Carlos Andres Mendez Espitia</cp:lastModifiedBy>
  <cp:lastPrinted>2018-06-21T17:52:59Z</cp:lastPrinted>
  <dcterms:created xsi:type="dcterms:W3CDTF">2017-06-27T14:04:17Z</dcterms:created>
  <dcterms:modified xsi:type="dcterms:W3CDTF">2024-05-08T22:06:35Z</dcterms:modified>
</cp:coreProperties>
</file>