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mc:AlternateContent xmlns:mc="http://schemas.openxmlformats.org/markup-compatibility/2006">
    <mc:Choice Requires="x15">
      <x15ac:absPath xmlns:x15ac="http://schemas.microsoft.com/office/spreadsheetml/2010/11/ac" url="C:\Users\sandra.rincon\Desktop\PLANEACION\"/>
    </mc:Choice>
  </mc:AlternateContent>
  <xr:revisionPtr revIDLastSave="0" documentId="8_{4121808E-71C1-4FA7-A0DD-1E73491D42A0}" xr6:coauthVersionLast="36" xr6:coauthVersionMax="36" xr10:uidLastSave="{00000000-0000-0000-0000-000000000000}"/>
  <bookViews>
    <workbookView xWindow="0" yWindow="0" windowWidth="28800" windowHeight="11325" firstSheet="1" activeTab="2" xr2:uid="{00000000-000D-0000-FFFF-FFFF00000000}"/>
  </bookViews>
  <sheets>
    <sheet name="Tablas Base" sheetId="1" state="hidden" r:id="rId1"/>
    <sheet name="Formato" sheetId="2" r:id="rId2"/>
    <sheet name="Instructivo" sheetId="3" r:id="rId3"/>
    <sheet name="FORMATO Nueva propuesta" sheetId="4" state="hidden" r:id="rId4"/>
  </sheets>
  <definedNames>
    <definedName name="_xlnm._FilterDatabase" localSheetId="1" hidden="1">Formato!$A$6:$O$6</definedName>
    <definedName name="_xlnm.Print_Area" localSheetId="1">Formato!$A$1:$F$142</definedName>
    <definedName name="_xlnm.Print_Area" localSheetId="3">'FORMATO Nueva propuesta'!$A$1:$F$53</definedName>
    <definedName name="NRUBRO" localSheetId="1">#REF!</definedName>
    <definedName name="NRUBRO" localSheetId="3">#REF!</definedName>
    <definedName name="NRUBRO">#REF!</definedName>
    <definedName name="RUBEJEC">#REF!</definedName>
    <definedName name="SALDOAPROPIACION">#REF!</definedName>
    <definedName name="Z_5F564FA0_2AEB_42F5_8861_84276B0E4AED_.wvu.FilterData" localSheetId="1" hidden="1">Formato!$A$6:$O$6</definedName>
    <definedName name="Z_5F564FA0_2AEB_42F5_8861_84276B0E4AED_.wvu.PrintArea" localSheetId="1" hidden="1">Formato!$A$1:$F$142</definedName>
    <definedName name="Z_5F564FA0_2AEB_42F5_8861_84276B0E4AED_.wvu.PrintArea" localSheetId="3" hidden="1">'FORMATO Nueva propuesta'!$A$1:$F$53</definedName>
  </definedNames>
  <calcPr calcId="191029"/>
  <customWorkbookViews>
    <customWorkbookView name="Milton David Ortiz Romero - Vista personalizada" guid="{5F564FA0-2AEB-42F5-8861-84276B0E4AED}"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 l="1"/>
  <c r="G11" i="2"/>
  <c r="H7" i="2"/>
  <c r="G13" i="2"/>
  <c r="H9" i="2"/>
  <c r="H124" i="2" l="1"/>
  <c r="G124" i="2"/>
  <c r="H123" i="2"/>
  <c r="G123" i="2"/>
  <c r="E123" i="2" s="1"/>
  <c r="H122" i="2"/>
  <c r="G122" i="2"/>
  <c r="H121" i="2"/>
  <c r="G121" i="2"/>
  <c r="H120" i="2"/>
  <c r="G120" i="2"/>
  <c r="H119" i="2"/>
  <c r="G119" i="2"/>
  <c r="H118" i="2"/>
  <c r="G118" i="2"/>
  <c r="H117" i="2"/>
  <c r="G117" i="2"/>
  <c r="H116" i="2"/>
  <c r="G116" i="2"/>
  <c r="H115" i="2"/>
  <c r="G115" i="2"/>
  <c r="H114" i="2"/>
  <c r="G114" i="2"/>
  <c r="H113" i="2"/>
  <c r="G113" i="2"/>
  <c r="H110" i="2"/>
  <c r="G110" i="2"/>
  <c r="H109" i="2"/>
  <c r="G109" i="2"/>
  <c r="H108" i="2"/>
  <c r="G108" i="2"/>
  <c r="H105" i="2"/>
  <c r="G105" i="2"/>
  <c r="H104" i="2"/>
  <c r="G104" i="2"/>
  <c r="H103" i="2"/>
  <c r="G103" i="2"/>
  <c r="H102" i="2"/>
  <c r="G102" i="2"/>
  <c r="H101" i="2"/>
  <c r="G101" i="2"/>
  <c r="H100" i="2"/>
  <c r="G100" i="2"/>
  <c r="H99" i="2"/>
  <c r="G99" i="2"/>
  <c r="E99" i="2" s="1"/>
  <c r="H98" i="2"/>
  <c r="G98" i="2"/>
  <c r="H97" i="2"/>
  <c r="G97" i="2"/>
  <c r="E97" i="2" s="1"/>
  <c r="H96" i="2"/>
  <c r="G96" i="2"/>
  <c r="H95" i="2"/>
  <c r="G95" i="2"/>
  <c r="H94" i="2"/>
  <c r="G94" i="2"/>
  <c r="H93" i="2"/>
  <c r="G93" i="2"/>
  <c r="H92" i="2"/>
  <c r="G92" i="2"/>
  <c r="H91" i="2"/>
  <c r="G91" i="2"/>
  <c r="H90" i="2"/>
  <c r="G90" i="2"/>
  <c r="H88" i="2"/>
  <c r="G88" i="2"/>
  <c r="E88" i="2" s="1"/>
  <c r="H87" i="2"/>
  <c r="G87" i="2"/>
  <c r="H86" i="2"/>
  <c r="G86" i="2"/>
  <c r="H85" i="2"/>
  <c r="G85" i="2"/>
  <c r="H84" i="2"/>
  <c r="G84" i="2"/>
  <c r="H83" i="2"/>
  <c r="G83" i="2"/>
  <c r="H82" i="2"/>
  <c r="G82" i="2"/>
  <c r="H81" i="2"/>
  <c r="G81" i="2"/>
  <c r="H80" i="2"/>
  <c r="G80" i="2"/>
  <c r="H79" i="2"/>
  <c r="G79" i="2"/>
  <c r="H77" i="2"/>
  <c r="G77" i="2"/>
  <c r="H76" i="2"/>
  <c r="G76" i="2"/>
  <c r="H75" i="2"/>
  <c r="G75" i="2"/>
  <c r="H73" i="2"/>
  <c r="G73" i="2"/>
  <c r="H72" i="2"/>
  <c r="G72" i="2"/>
  <c r="H71" i="2"/>
  <c r="G71" i="2"/>
  <c r="H70" i="2"/>
  <c r="G70" i="2"/>
  <c r="H69" i="2"/>
  <c r="G69" i="2"/>
  <c r="H68" i="2"/>
  <c r="G68" i="2"/>
  <c r="H67" i="2"/>
  <c r="G67" i="2"/>
  <c r="H66" i="2"/>
  <c r="G66" i="2"/>
  <c r="H65" i="2"/>
  <c r="G65" i="2"/>
  <c r="H64" i="2"/>
  <c r="G64" i="2"/>
  <c r="H63" i="2"/>
  <c r="G63" i="2"/>
  <c r="H62" i="2"/>
  <c r="G62" i="2"/>
  <c r="H61" i="2"/>
  <c r="G61" i="2"/>
  <c r="H60" i="2"/>
  <c r="G60" i="2"/>
  <c r="H59" i="2"/>
  <c r="G59" i="2"/>
  <c r="H57" i="2"/>
  <c r="G57" i="2"/>
  <c r="H56" i="2"/>
  <c r="G56" i="2"/>
  <c r="H55" i="2"/>
  <c r="G55" i="2"/>
  <c r="H54" i="2"/>
  <c r="G54" i="2"/>
  <c r="H52" i="2"/>
  <c r="G52" i="2"/>
  <c r="H51" i="2"/>
  <c r="G51" i="2"/>
  <c r="H50" i="2"/>
  <c r="G50" i="2"/>
  <c r="H49" i="2"/>
  <c r="G49" i="2"/>
  <c r="H48" i="2"/>
  <c r="G48" i="2"/>
  <c r="H47" i="2"/>
  <c r="G47" i="2"/>
  <c r="H46" i="2"/>
  <c r="G46" i="2"/>
  <c r="H45" i="2"/>
  <c r="G45" i="2"/>
  <c r="H41" i="2"/>
  <c r="G41" i="2"/>
  <c r="H40" i="2"/>
  <c r="G40" i="2"/>
  <c r="H39" i="2"/>
  <c r="G39" i="2"/>
  <c r="H38" i="2"/>
  <c r="G38" i="2"/>
  <c r="H37" i="2"/>
  <c r="G37" i="2"/>
  <c r="H36" i="2"/>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H11" i="2"/>
  <c r="H10" i="2"/>
  <c r="G9" i="2"/>
  <c r="H8" i="2"/>
  <c r="G8" i="2"/>
  <c r="G7" i="2"/>
  <c r="E93" i="2" l="1"/>
  <c r="E95" i="2"/>
  <c r="E71" i="2"/>
  <c r="E73" i="2"/>
  <c r="E79" i="2"/>
  <c r="E85" i="2"/>
  <c r="E70" i="2"/>
  <c r="E66" i="2"/>
  <c r="E68" i="2"/>
  <c r="E72" i="2"/>
  <c r="E87" i="2"/>
  <c r="E75" i="2"/>
  <c r="E92" i="2"/>
  <c r="E98" i="2"/>
  <c r="E65" i="2"/>
  <c r="E80" i="2"/>
  <c r="E82" i="2"/>
  <c r="E84" i="2"/>
  <c r="E101" i="2"/>
  <c r="E105" i="2"/>
  <c r="E113" i="2"/>
  <c r="E117" i="2"/>
  <c r="E121" i="2"/>
  <c r="E69" i="2"/>
  <c r="E77" i="2"/>
  <c r="E83" i="2"/>
  <c r="E100" i="2"/>
  <c r="E104" i="2"/>
  <c r="E110" i="2"/>
  <c r="E116" i="2"/>
  <c r="E120" i="2"/>
  <c r="E124" i="2"/>
  <c r="E67" i="2"/>
  <c r="E76" i="2"/>
  <c r="E81" i="2"/>
  <c r="E86" i="2"/>
  <c r="E90" i="2"/>
  <c r="E102" i="2"/>
  <c r="E91" i="2"/>
  <c r="E94" i="2"/>
  <c r="E96" i="2"/>
  <c r="E103" i="2"/>
  <c r="E108" i="2"/>
  <c r="E109" i="2"/>
  <c r="E114" i="2"/>
  <c r="E118" i="2"/>
  <c r="E115" i="2"/>
  <c r="E122" i="2"/>
  <c r="E119" i="2"/>
  <c r="E61" i="2"/>
  <c r="E63" i="2"/>
  <c r="E9" i="2"/>
  <c r="E14" i="2"/>
  <c r="E18" i="2"/>
  <c r="E22" i="2"/>
  <c r="E26" i="2"/>
  <c r="E30" i="2"/>
  <c r="E34" i="2"/>
  <c r="E38" i="2"/>
  <c r="E45" i="2"/>
  <c r="E49" i="2"/>
  <c r="E54" i="2"/>
  <c r="E59" i="2"/>
  <c r="E62" i="2"/>
  <c r="E17" i="2"/>
  <c r="E41" i="2"/>
  <c r="E48" i="2"/>
  <c r="E52" i="2"/>
  <c r="E57" i="2"/>
  <c r="E8" i="2"/>
  <c r="E21" i="2"/>
  <c r="E37" i="2"/>
  <c r="E7" i="2"/>
  <c r="E11" i="2"/>
  <c r="E16" i="2"/>
  <c r="E20" i="2"/>
  <c r="E24" i="2"/>
  <c r="E28" i="2"/>
  <c r="E32" i="2"/>
  <c r="E36" i="2"/>
  <c r="E40" i="2"/>
  <c r="E47" i="2"/>
  <c r="E51" i="2"/>
  <c r="E56" i="2"/>
  <c r="E64" i="2"/>
  <c r="E13" i="2"/>
  <c r="E25" i="2"/>
  <c r="E29" i="2"/>
  <c r="E33" i="2"/>
  <c r="E10" i="2"/>
  <c r="E15" i="2"/>
  <c r="E19" i="2"/>
  <c r="E23" i="2"/>
  <c r="E27" i="2"/>
  <c r="E31" i="2"/>
  <c r="E35" i="2"/>
  <c r="E39" i="2"/>
  <c r="E46" i="2"/>
  <c r="E50" i="2"/>
  <c r="E55" i="2"/>
  <c r="E60" i="2"/>
  <c r="E39" i="4"/>
  <c r="E6" i="4"/>
  <c r="E125" i="2" l="1"/>
  <c r="C130" i="2" s="1"/>
  <c r="C131" i="2" s="1"/>
  <c r="C1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Eliecer Montana Medina</author>
  </authors>
  <commentList>
    <comment ref="E3" authorId="0" shapeId="0" xr:uid="{00000000-0006-0000-0200-000001000000}">
      <text>
        <r>
          <rPr>
            <sz val="9"/>
            <color indexed="81"/>
            <rFont val="Tahoma"/>
            <family val="2"/>
          </rPr>
          <t>Verificar que corresponda a la ultima version.</t>
        </r>
      </text>
    </comment>
    <comment ref="B6" authorId="0" shapeId="0" xr:uid="{00000000-0006-0000-0200-000002000000}">
      <text>
        <r>
          <rPr>
            <sz val="9"/>
            <color indexed="81"/>
            <rFont val="Tahoma"/>
            <family val="2"/>
          </rPr>
          <t xml:space="preserve">Incluir el codigo de solcictud del CDP: Ejemplo: SCDPI-510-03770-23. 
Opcional (para contratacion SECOP I y SECOP II), </t>
        </r>
      </text>
    </comment>
    <comment ref="E6" authorId="0" shapeId="0" xr:uid="{00000000-0006-0000-0200-000003000000}">
      <text>
        <r>
          <rPr>
            <sz val="9"/>
            <color indexed="81"/>
            <rFont val="Tahoma"/>
            <family val="2"/>
          </rPr>
          <t xml:space="preserve">
Corresponde a la fecha del dia de elaboración de la solicitud, se encuentra formulado para agilizar diligenciamiento</t>
        </r>
      </text>
    </comment>
    <comment ref="B7" authorId="0" shapeId="0" xr:uid="{00000000-0006-0000-0200-000004000000}">
      <text>
        <r>
          <rPr>
            <sz val="9"/>
            <color indexed="81"/>
            <rFont val="Tahoma"/>
            <family val="2"/>
          </rPr>
          <t xml:space="preserve">
Incluir el numero del CDP expedido para el contrato respectivo.
</t>
        </r>
        <r>
          <rPr>
            <b/>
            <sz val="9"/>
            <color indexed="81"/>
            <rFont val="Tahoma"/>
            <family val="2"/>
          </rPr>
          <t>Opcional</t>
        </r>
        <r>
          <rPr>
            <sz val="9"/>
            <color indexed="81"/>
            <rFont val="Tahoma"/>
            <family val="2"/>
          </rPr>
          <t xml:space="preserve"> si hay varios CDPs, se deben relacionar todos los numeros, según extractos de condiciones, Adición, prorroga y modificación, los cuales se encuentran relacionados en Secop II numeral 6.
</t>
        </r>
      </text>
    </comment>
    <comment ref="E7" authorId="0" shapeId="0" xr:uid="{00000000-0006-0000-0200-000005000000}">
      <text>
        <r>
          <rPr>
            <sz val="9"/>
            <color indexed="81"/>
            <rFont val="Tahoma"/>
            <family val="2"/>
          </rPr>
          <t xml:space="preserve">
Se relaciona dos tipos; Contractual o No contractual:
</t>
        </r>
      </text>
    </comment>
    <comment ref="B10" authorId="0" shapeId="0" xr:uid="{00000000-0006-0000-0200-000006000000}">
      <text>
        <r>
          <rPr>
            <sz val="9"/>
            <color indexed="81"/>
            <rFont val="Tahoma"/>
            <family val="2"/>
          </rPr>
          <t>Registrar Nombre y Apellidos completos para evitar posibles Homonimos</t>
        </r>
      </text>
    </comment>
    <comment ref="B11" authorId="0" shapeId="0" xr:uid="{00000000-0006-0000-0200-000007000000}">
      <text>
        <r>
          <rPr>
            <sz val="9"/>
            <color indexed="81"/>
            <rFont val="Tahoma"/>
            <family val="2"/>
          </rPr>
          <t xml:space="preserve">
Registrar el Cargo o Rol, ya sea Contratista o Fucionario del Idartes</t>
        </r>
      </text>
    </comment>
    <comment ref="B12" authorId="0" shapeId="0" xr:uid="{00000000-0006-0000-0200-000008000000}">
      <text>
        <r>
          <rPr>
            <b/>
            <sz val="9"/>
            <color indexed="81"/>
            <rFont val="Tahoma"/>
            <family val="2"/>
          </rPr>
          <t xml:space="preserve">
</t>
        </r>
        <r>
          <rPr>
            <sz val="9"/>
            <color indexed="81"/>
            <rFont val="Tahoma"/>
            <family val="2"/>
          </rPr>
          <t>Seleccionar de lista desplegable</t>
        </r>
      </text>
    </comment>
    <comment ref="B14" authorId="0" shapeId="0" xr:uid="{00000000-0006-0000-0200-000009000000}">
      <text>
        <r>
          <rPr>
            <sz val="9"/>
            <color indexed="81"/>
            <rFont val="Tahoma"/>
            <family val="2"/>
          </rPr>
          <t xml:space="preserve">
Se suguiere Nombres y apellidos  completos.
 Este dato se puede confrimar en secopII Numeral 1 en aprobacion del contrato y/o en el extracto de condiciones basicas del contrato o en la adició, prorroga y modificacíon, teniendo encuenta la respectiva Area o Subdirección
</t>
        </r>
      </text>
    </comment>
    <comment ref="B15" authorId="0" shapeId="0" xr:uid="{00000000-0006-0000-0200-00000A000000}">
      <text>
        <r>
          <rPr>
            <sz val="9"/>
            <color indexed="81"/>
            <rFont val="Tahoma"/>
            <family val="2"/>
          </rPr>
          <t xml:space="preserve">
Registrar el cargo de acuerdo a cada caso o subdirección</t>
        </r>
      </text>
    </comment>
    <comment ref="B16" authorId="0" shapeId="0" xr:uid="{00000000-0006-0000-0200-00000B000000}">
      <text>
        <r>
          <rPr>
            <sz val="9"/>
            <color indexed="81"/>
            <rFont val="Tahoma"/>
            <family val="2"/>
          </rPr>
          <t xml:space="preserve">
Seleccionar de Lista desplegable</t>
        </r>
      </text>
    </comment>
    <comment ref="B18" authorId="0" shapeId="0" xr:uid="{00000000-0006-0000-0200-00000C000000}">
      <text>
        <r>
          <rPr>
            <sz val="9"/>
            <color indexed="81"/>
            <rFont val="Tahoma"/>
            <family val="2"/>
          </rPr>
          <t xml:space="preserve">
Relacionar Nombres y Apellidos completos del responsable de presupuesto. 
Este dato se puede confrimar en el CDP expedido y firmado, o consultando con el area de presupuesto.</t>
        </r>
      </text>
    </comment>
    <comment ref="B19" authorId="0" shapeId="0" xr:uid="{00000000-0006-0000-0200-00000D000000}">
      <text>
        <r>
          <rPr>
            <sz val="9"/>
            <color indexed="81"/>
            <rFont val="Tahoma"/>
            <family val="2"/>
          </rPr>
          <t xml:space="preserve">
Seleccionar de lista desplegable</t>
        </r>
      </text>
    </comment>
    <comment ref="B20" authorId="0" shapeId="0" xr:uid="{00000000-0006-0000-0200-00000E000000}">
      <text>
        <r>
          <rPr>
            <b/>
            <sz val="9"/>
            <color indexed="81"/>
            <rFont val="Tahoma"/>
            <family val="2"/>
          </rPr>
          <t xml:space="preserve">
</t>
        </r>
        <r>
          <rPr>
            <sz val="9"/>
            <color indexed="81"/>
            <rFont val="Tahoma"/>
            <family val="2"/>
          </rPr>
          <t>Seleccionar de lista desplegable</t>
        </r>
        <r>
          <rPr>
            <b/>
            <sz val="9"/>
            <color indexed="81"/>
            <rFont val="Tahoma"/>
            <family val="2"/>
          </rPr>
          <t xml:space="preserve">
</t>
        </r>
      </text>
    </comment>
    <comment ref="B24" authorId="0" shapeId="0" xr:uid="{00000000-0006-0000-0200-00000F000000}">
      <text>
        <r>
          <rPr>
            <sz val="9"/>
            <color indexed="81"/>
            <rFont val="Tahoma"/>
            <family val="2"/>
          </rPr>
          <t xml:space="preserve">
Incluir Nombres  completos de acuerdo a RUT.
Este dato se puede confrimar en secopII Numeral 1 en aprobacion del contrato y/o en el extracto de condiciones basicas del contrato o en ADICIÓN , PRÓRROGA Y MODIFICACIÓN AL CONTRATO o en el RUT</t>
        </r>
      </text>
    </comment>
    <comment ref="B25" authorId="0" shapeId="0" xr:uid="{00000000-0006-0000-0200-000010000000}">
      <text>
        <r>
          <rPr>
            <sz val="9"/>
            <color indexed="81"/>
            <rFont val="Tahoma"/>
            <family val="2"/>
          </rPr>
          <t xml:space="preserve">
Este dato se puede confrimar en secopII Numeral 1 en aprobacion del contrato y/o en el extracto de condiciones basicas del contrato o en ADICIÓN , PRÓRROGA Y MODIFICACIÓN AL CONTRATO o en el RUT sin numero de verificación</t>
        </r>
      </text>
    </comment>
    <comment ref="B26" authorId="0" shapeId="0" xr:uid="{00000000-0006-0000-0200-000011000000}">
      <text>
        <r>
          <rPr>
            <sz val="9"/>
            <color indexed="81"/>
            <rFont val="Tahoma"/>
            <family val="2"/>
          </rPr>
          <t xml:space="preserve">
Para un CDP; Incluir solo Valor en letras por el monto o saldo a comprometer el CRP  (No siempre es todo el valor del CDP).
</t>
        </r>
        <r>
          <rPr>
            <b/>
            <sz val="9"/>
            <color indexed="81"/>
            <rFont val="Tahoma"/>
            <family val="2"/>
          </rPr>
          <t>Opcional:</t>
        </r>
        <r>
          <rPr>
            <sz val="9"/>
            <color indexed="81"/>
            <rFont val="Tahoma"/>
            <family val="2"/>
          </rPr>
          <t xml:space="preserve"> si hay varios CDPs se pueden nombrar la suma total del valor o saldo a comprometer los CRPs.</t>
        </r>
      </text>
    </comment>
    <comment ref="B28" authorId="0" shapeId="0" xr:uid="{00000000-0006-0000-0200-000012000000}">
      <text>
        <r>
          <rPr>
            <sz val="9"/>
            <color indexed="81"/>
            <rFont val="Tahoma"/>
            <family val="2"/>
          </rPr>
          <t>Para un CDP;  Incluir solo Numero del CDP a comprometer.
Nota: importante si hay varios CDPs desglosar el valor o saldo a comprometer cada CRP solicitado,   los cuales se encuentran relacionados en SecopII numeral 6.</t>
        </r>
      </text>
    </comment>
    <comment ref="C28" authorId="0" shapeId="0" xr:uid="{00000000-0006-0000-0200-000013000000}">
      <text>
        <r>
          <rPr>
            <sz val="9"/>
            <color indexed="81"/>
            <rFont val="Tahoma"/>
            <family val="2"/>
          </rPr>
          <t>Para un CDP;  Incluir solo el Valor en  por el monto o saldo a comprometer el CRP.
Nota: importante si hay varios CDPs desglosar el valor o saldo a comprometer cada CRP solicitado,   los cuales se encuentran relacionados en SecopII numeral 6.</t>
        </r>
      </text>
    </comment>
    <comment ref="D28" authorId="0" shapeId="0" xr:uid="{00000000-0006-0000-0200-000014000000}">
      <text>
        <r>
          <rPr>
            <sz val="9"/>
            <color indexed="81"/>
            <rFont val="Tahoma"/>
            <family val="2"/>
          </rPr>
          <t xml:space="preserve">
Para un CDP;  Incluir solo Numero del CDP a comprometer.
Nota: importante si hay varios CDPs desglosar el valor o saldo a comprometer cada CRP solicitado,   los cuales se encuentran relacionados en SecopII numeral 6.</t>
        </r>
      </text>
    </comment>
    <comment ref="E28" authorId="0" shapeId="0" xr:uid="{00000000-0006-0000-0200-000015000000}">
      <text>
        <r>
          <rPr>
            <sz val="9"/>
            <color indexed="81"/>
            <rFont val="Tahoma"/>
            <family val="2"/>
          </rPr>
          <t>Para un CDP;  Incluir solo el Valor en  por el monto o saldo a comprometer el CRP.
Nota: importante si hay varios CDPs desglosar el valor o saldo a comprometer cada CRP solicitado,   los cuales se encuentran relacionados en SecopII numeral 6.</t>
        </r>
      </text>
    </comment>
    <comment ref="B42" authorId="0" shapeId="0" xr:uid="{00000000-0006-0000-0200-000016000000}">
      <text>
        <r>
          <rPr>
            <sz val="9"/>
            <color indexed="81"/>
            <rFont val="Tahoma"/>
            <family val="2"/>
          </rPr>
          <t xml:space="preserve">
Incluir Objeto del contrato, el cual estál contenido en el CDP expedido y perteneciente al contrato cuyo numero fue relacionado  en el inicio de la presete solicitud (casilla 7B).
</t>
        </r>
        <r>
          <rPr>
            <b/>
            <sz val="9"/>
            <color indexed="81"/>
            <rFont val="Tahoma"/>
            <family val="2"/>
          </rPr>
          <t>NOTA;</t>
        </r>
        <r>
          <rPr>
            <sz val="9"/>
            <color indexed="81"/>
            <rFont val="Tahoma"/>
            <family val="2"/>
          </rPr>
          <t>confirmar si es ADICIÓN , PRÓRROGA Y MODIFICACIÓN AL CONTRATO, esta informacion esta contenida en el CDP expedido y relacionado  al inicio de la presente solicitud (casilla 7B)</t>
        </r>
      </text>
    </comment>
    <comment ref="B46" authorId="0" shapeId="0" xr:uid="{00000000-0006-0000-0200-000017000000}">
      <text>
        <r>
          <rPr>
            <sz val="9"/>
            <color indexed="81"/>
            <rFont val="Tahoma"/>
            <family val="2"/>
          </rPr>
          <t>Incluir alcance o aclarción al objeto si aplica.
O pcional : N/A</t>
        </r>
      </text>
    </comment>
    <comment ref="B47" authorId="0" shapeId="0" xr:uid="{00000000-0006-0000-0200-000018000000}">
      <text>
        <r>
          <rPr>
            <sz val="9"/>
            <color indexed="81"/>
            <rFont val="Tahoma"/>
            <family val="2"/>
          </rPr>
          <t xml:space="preserve">
Escoger de lista deplegable, la modalidad de seleccion del Contrato o de compromiso, los cuales son los que contienen el sistema BogData,.
Se sugiere los mas usados de acuerdo historicos y dependiendo el Proceso de contratacion:
01 Licitacion Publica
02 Selec. abrev. menor cuamtía
03 Selec. abrev. subasta inversa
04 Cantratacion mínima cuantia
08 Concurso de meritos abierto
10 Contración directa
11 Régimen especial
12 contratacion directa menor cuantía
17 Sele. abrev. marco de precios
19 selec.abrev bolsa de productos.
</t>
        </r>
      </text>
    </comment>
    <comment ref="A49" authorId="0" shapeId="0" xr:uid="{00000000-0006-0000-0200-00001900000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B49" authorId="0" shapeId="0" xr:uid="{00000000-0006-0000-0200-00001A00000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C49" authorId="0" shapeId="0" xr:uid="{00000000-0006-0000-0200-00001B000000}">
      <text>
        <r>
          <rPr>
            <sz val="9"/>
            <color indexed="81"/>
            <rFont val="Tahoma"/>
            <family val="2"/>
          </rPr>
          <t>Verificar informacion contenida en el CDP expedido para el  respectivo contrato.
OPCIONAL  para contratación SECOP II</t>
        </r>
      </text>
    </comment>
    <comment ref="D49" authorId="0" shapeId="0" xr:uid="{00000000-0006-0000-0200-00001C000000}">
      <text>
        <r>
          <rPr>
            <sz val="9"/>
            <color indexed="81"/>
            <rFont val="Tahoma"/>
            <family val="2"/>
          </rPr>
          <t xml:space="preserve">
Seleccionar Lista desplegable Tipo de Contrato o de compromiso, los cuales son los que contienen el sistema BogData.
Se sugiere los mas usados de acuerdo historicos y dependiendo el Proceso de contratacion:
01 Relacion de autorizacón
04 Orden de Compra
11 Contrato interadministrativos
12 Contrato de Prestación de servicios
14 Contrato de Obra
16 Contrato de compraventa
17 contrato de Arrendamiento
19 Contrato de sumistro
27 Caja menor
28 Facturas
31 Resolución
43 Contrato de Interventoría
53 Contrato de Seguros
57 Formulario de impuestos
96 Contrato de coproduccion
104 Convenio de asociacion  (Decreto 092 de 2017)
108 Contrato para implusar programas y actividades de interes publico. (Decreto 092 de 2017).
112 Cotrato (el mas usado para servicios de aseo, cafeteria y vigilancia)
141 Contrato de sumistro e instalacion
145 Prestar servicios profesionales
148 Prestar servicios de apoyo a la gestión</t>
        </r>
      </text>
    </comment>
    <comment ref="E49" authorId="0" shapeId="0" xr:uid="{00000000-0006-0000-0200-00001D000000}">
      <text>
        <r>
          <rPr>
            <sz val="9"/>
            <color indexed="81"/>
            <rFont val="Tahoma"/>
            <family val="2"/>
          </rPr>
          <t xml:space="preserve">
Relacionar el Numero del contrato, convenio, Orden den de compra etc
Nota: Especificar si es adicion, prorroga y modificación del respectivo contrato.</t>
        </r>
      </text>
    </comment>
    <comment ref="A51" authorId="0" shapeId="0" xr:uid="{00000000-0006-0000-0200-00001E000000}">
      <text>
        <r>
          <rPr>
            <sz val="9"/>
            <color indexed="81"/>
            <rFont val="Tahoma"/>
            <family val="2"/>
          </rPr>
          <t xml:space="preserve">
Para un CDP; Verificar informacion contenida en el CDP expedido para el respectivo contrato.
Opciónal; Cuando sean varios CDPs, se registrará la información del de mayor valor.
</t>
        </r>
      </text>
    </comment>
    <comment ref="B51" authorId="0" shapeId="0" xr:uid="{00000000-0006-0000-0200-00001F00000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C51" authorId="0" shapeId="0" xr:uid="{00000000-0006-0000-0200-000020000000}">
      <text>
        <r>
          <rPr>
            <sz val="9"/>
            <color indexed="81"/>
            <rFont val="Tahoma"/>
            <family val="2"/>
          </rPr>
          <t xml:space="preserve">Verificar informacion contenida en el CDP del respectivo contrato.
OPCIONAL para contratacion  SECOP II </t>
        </r>
      </text>
    </comment>
    <comment ref="D51" authorId="0" shapeId="0" xr:uid="{00000000-0006-0000-0200-000021000000}">
      <text>
        <r>
          <rPr>
            <sz val="9"/>
            <color indexed="81"/>
            <rFont val="Tahoma"/>
            <family val="2"/>
          </rPr>
          <t xml:space="preserve">Verificar informacion contenida en el CDP del respectivo contrato.
OPCIONAL para contratacion SECOP II; </t>
        </r>
      </text>
    </comment>
    <comment ref="E51" authorId="0" shapeId="0" xr:uid="{00000000-0006-0000-0200-000022000000}">
      <text>
        <r>
          <rPr>
            <sz val="9"/>
            <color indexed="81"/>
            <rFont val="Tahoma"/>
            <family val="2"/>
          </rPr>
          <t xml:space="preserve">Verificar informacion contenida en el CDP del respectivo contrato.
OPCIONAL para contratacion  SECOP II </t>
        </r>
      </text>
    </comment>
    <comment ref="B53" authorId="0" shapeId="0" xr:uid="{00000000-0006-0000-0200-000023000000}">
      <text>
        <r>
          <rPr>
            <sz val="9"/>
            <color indexed="81"/>
            <rFont val="Tahoma"/>
            <family val="2"/>
          </rPr>
          <t xml:space="preserve">
Firma del Solicitante y pasar a PDF la solicitud para anexar a la Tarea o enviar por el Medio autorizado.</t>
        </r>
      </text>
    </comment>
  </commentList>
</comments>
</file>

<file path=xl/sharedStrings.xml><?xml version="1.0" encoding="utf-8"?>
<sst xmlns="http://schemas.openxmlformats.org/spreadsheetml/2006/main" count="655" uniqueCount="503">
  <si>
    <t>GESTIÓN FINANCIERA</t>
  </si>
  <si>
    <t>Nombres y apellidos:</t>
  </si>
  <si>
    <t>Cargo:</t>
  </si>
  <si>
    <t>Dependencia:</t>
  </si>
  <si>
    <t>ORDENADOR DEL GASTO</t>
  </si>
  <si>
    <t>Valor (en letras):</t>
  </si>
  <si>
    <t>Cargo/Rol:</t>
  </si>
  <si>
    <t>Objeto: (Escribir en forma clara y completa el objeto como quedará en el contrato)</t>
  </si>
  <si>
    <r>
      <t xml:space="preserve">DESCRIPCIÓN DE LA SOLICITUD
</t>
    </r>
    <r>
      <rPr>
        <sz val="12"/>
        <color rgb="FF000000"/>
        <rFont val="Calibri"/>
        <family val="2"/>
      </rPr>
      <t>(Características de gastos de funcionamiento o inversión)</t>
    </r>
  </si>
  <si>
    <r>
      <t xml:space="preserve">DIRIGIDO AL RESPONSABLE DE PRESUPUESTO
</t>
    </r>
    <r>
      <rPr>
        <sz val="12"/>
        <color rgb="FF000000"/>
        <rFont val="Calibri"/>
        <family val="2"/>
      </rPr>
      <t>(Identificación del funcionario a quien se solicita)</t>
    </r>
  </si>
  <si>
    <t>Código del Rubro (Código Presupuestal del proyecto o gasto de funcionamiento )</t>
  </si>
  <si>
    <t>Meta proyecto de inversión (Funcionamiento No aplica)</t>
  </si>
  <si>
    <t>Código de seguridad</t>
  </si>
  <si>
    <r>
      <rPr>
        <b/>
        <sz val="12"/>
        <color rgb="FF000000"/>
        <rFont val="Calibri"/>
        <family val="2"/>
      </rPr>
      <t xml:space="preserve">Fecha de elaboración: </t>
    </r>
    <r>
      <rPr>
        <sz val="12"/>
        <color rgb="FF000000"/>
        <rFont val="Calibri"/>
        <family val="2"/>
      </rPr>
      <t>(dd/mm/aa)</t>
    </r>
  </si>
  <si>
    <t xml:space="preserve">POSPRE  </t>
  </si>
  <si>
    <t>PMR (Funcionamiento No aplica)</t>
  </si>
  <si>
    <t>BENEFICIARIO:</t>
  </si>
  <si>
    <t>Valor solicitado (Incluido IVA si hay lugar a ello)</t>
  </si>
  <si>
    <t>Número de CDP:</t>
  </si>
  <si>
    <t xml:space="preserve">Tipo de Adquisición o Servicio: </t>
  </si>
  <si>
    <t>C.C./NIT:</t>
  </si>
  <si>
    <t>Modalidad de selección:</t>
  </si>
  <si>
    <t>Tipo de Compromiso</t>
  </si>
  <si>
    <t>Número de Compromiso</t>
  </si>
  <si>
    <r>
      <rPr>
        <sz val="12"/>
        <color rgb="FF000000"/>
        <rFont val="Calibri"/>
        <family val="2"/>
      </rPr>
      <t xml:space="preserve">Nota: Esta </t>
    </r>
    <r>
      <rPr>
        <b/>
        <sz val="12"/>
        <color rgb="FF000000"/>
        <rFont val="Calibri"/>
        <family val="2"/>
      </rPr>
      <t xml:space="preserve">Solicitud de Certificado de Registro Presupuestal, </t>
    </r>
    <r>
      <rPr>
        <sz val="12"/>
        <color rgb="FF000000"/>
        <rFont val="Calibri"/>
        <family val="2"/>
      </rPr>
      <t>se efectúa en cumplimiento de las normas vigentes en materia presupuestal, con el fin de amparar los compromisos adquiridos por el Idartes, como se expresa a continuación:</t>
    </r>
  </si>
  <si>
    <t>Nombre del Rubro (Nombre del proyecto de inversión o gasto de funcionamiento  )</t>
  </si>
  <si>
    <t>FONDO</t>
  </si>
  <si>
    <t>ELEMENTO PEP</t>
  </si>
  <si>
    <t>Firma del solicitante administrativo</t>
  </si>
  <si>
    <t>Firma Ordenador del Gasto</t>
  </si>
  <si>
    <t>PRODUCTO MGA (Funcionamiento No aplica)</t>
  </si>
  <si>
    <t>Código Compuesto SCRP:</t>
  </si>
  <si>
    <t>Observación: (Si es necesario, describa brevemente el alcance del objeto)</t>
  </si>
  <si>
    <t>SOLICITUD DE CERTIFICADO DE REGISTRO PRESUPUESTAL (C.R.P.)</t>
  </si>
  <si>
    <t>Código: GFI-F-04</t>
  </si>
  <si>
    <r>
      <t xml:space="preserve">SOLICITADO POR ADMINISTRATIVO:
</t>
    </r>
    <r>
      <rPr>
        <sz val="12"/>
        <color rgb="FF000000"/>
        <rFont val="Calibri"/>
        <family val="2"/>
      </rPr>
      <t xml:space="preserve">(Datos del solicitante, </t>
    </r>
    <r>
      <rPr>
        <sz val="12"/>
        <color rgb="FFFF0000"/>
        <rFont val="Calibri"/>
        <family val="2"/>
      </rPr>
      <t>para contratacion SECOP I y SECOP II nombre abogado designado</t>
    </r>
    <r>
      <rPr>
        <sz val="12"/>
        <color rgb="FF000000"/>
        <rFont val="Calibri"/>
        <family val="2"/>
      </rPr>
      <t>)</t>
    </r>
  </si>
  <si>
    <r>
      <t xml:space="preserve">Firma del solicitante OAJ </t>
    </r>
    <r>
      <rPr>
        <b/>
        <sz val="12"/>
        <color rgb="FFFF0000"/>
        <rFont val="Calibri"/>
        <family val="2"/>
      </rPr>
      <t>(solo aplica para contratacion SECOP I y SECOP II)</t>
    </r>
  </si>
  <si>
    <t>1 RELACION DE AUTORIZACION</t>
  </si>
  <si>
    <t>2 ORDEN DE PAGO</t>
  </si>
  <si>
    <t>3 ORDEN DE SUMINISTRO</t>
  </si>
  <si>
    <t>4 ORDEN DE COMPRA</t>
  </si>
  <si>
    <t>5 ORDEN DE CONSULTORIA</t>
  </si>
  <si>
    <t>6 ORDEN DE TRABAJO</t>
  </si>
  <si>
    <t>7 ORDEN INTERADMINISTRATIVA</t>
  </si>
  <si>
    <t>8 AVANCES</t>
  </si>
  <si>
    <t>9 CONTRATOS GENERALES</t>
  </si>
  <si>
    <t>10 CONTRATOS INTERINSTITUCIONALES</t>
  </si>
  <si>
    <t>11 CONTRATOS INTERADMINISTRATIVOS</t>
  </si>
  <si>
    <t>12 CONTRATO DE PRESTACION DE SERVICIOS</t>
  </si>
  <si>
    <t>13 CONTRATO DE CONSULTORIA</t>
  </si>
  <si>
    <t>14 CONTRATO DE OBRA</t>
  </si>
  <si>
    <t>15 CONTRATO DE EMPRESTITO</t>
  </si>
  <si>
    <t>16 CONTRATO DE COMPRAVENTA</t>
  </si>
  <si>
    <t>17 CONTRATO DE ARRENDAMIENTO</t>
  </si>
  <si>
    <t>18 CONTRATO DE LICENCIA DE USO</t>
  </si>
  <si>
    <t>19 CONTRATO DE SUMINISTRO</t>
  </si>
  <si>
    <t>20 CONTRATO DE DEPOSITO DE VALORES</t>
  </si>
  <si>
    <t>21 CONVENIO INTERADMINISTRATIVO</t>
  </si>
  <si>
    <t>22 CONVENIO INTERSINSTITUCIONAL</t>
  </si>
  <si>
    <t>23 TRANSFERENCIA FUNCIONAMIENTO</t>
  </si>
  <si>
    <t>24 TRANSFERENCIA INVERSION</t>
  </si>
  <si>
    <t>25 LICITACION PUBLICA</t>
  </si>
  <si>
    <t>26 INVITACION PUBLICA</t>
  </si>
  <si>
    <t>27 CAJA MENOR</t>
  </si>
  <si>
    <t>28 FACTURAS</t>
  </si>
  <si>
    <t>29 OFICIO</t>
  </si>
  <si>
    <t>30 ORDEN DE PRESTACION DE SERVICIOS</t>
  </si>
  <si>
    <t>31 RESOLUCION</t>
  </si>
  <si>
    <t>32 COMPROBANTE</t>
  </si>
  <si>
    <t>33 ORDEN DE SERVICIO</t>
  </si>
  <si>
    <t>34 DEUDA INTERNA</t>
  </si>
  <si>
    <t>Tipo de compromiso</t>
  </si>
  <si>
    <t>35 DEUDA EXTERNA</t>
  </si>
  <si>
    <t>36 CUENTA DE COBRO</t>
  </si>
  <si>
    <t>37 DECRETOS</t>
  </si>
  <si>
    <t>38 POLIZAS</t>
  </si>
  <si>
    <t>39 ACTAS</t>
  </si>
  <si>
    <t>40 PROMESA DE COMPRAVENTA</t>
  </si>
  <si>
    <t>41 CONVENIO DE COOPERACION</t>
  </si>
  <si>
    <t>42 CONTRATO DE CONCESION</t>
  </si>
  <si>
    <t>43 CONTRATO DE INTERVENTORIA</t>
  </si>
  <si>
    <t>44 ORDEN DE ARRENDAMIENTO</t>
  </si>
  <si>
    <t>45 CONVENIO</t>
  </si>
  <si>
    <t>46 ORDEN DE EXPEDICION DE POLIZAS</t>
  </si>
  <si>
    <t>47 CONTRATO DE CONTRAPRESTACION DE SERVICIOS</t>
  </si>
  <si>
    <t>48 ORDEN DE INTERVENTORIA</t>
  </si>
  <si>
    <t>49 ORDEN DE DEPOSITO DE VALORES</t>
  </si>
  <si>
    <t>50 ACUERDO</t>
  </si>
  <si>
    <t>51 CONTRATO DE EDICION</t>
  </si>
  <si>
    <t>52 CONVENIO DE ASISTENCIA TECNICA FINANCIERA</t>
  </si>
  <si>
    <t>53 CONTRATO DE SEGUROS</t>
  </si>
  <si>
    <t>54 ORDEN DE SUMINISTRO DE SERVICIOS</t>
  </si>
  <si>
    <t>55 CONTRATO DE SUMINISTRO DE SERVICIOS</t>
  </si>
  <si>
    <t>56 CONTRATO DE SUMINISTRO Y OBRA</t>
  </si>
  <si>
    <t>57 FORMULARIO PAGO IMPUESTOS</t>
  </si>
  <si>
    <t>58 CONCILIACIONES JUDICIALES</t>
  </si>
  <si>
    <t>59 MEMORANDO</t>
  </si>
  <si>
    <t>60 CONTRATO DE ENCARGO FIDUCIARIO</t>
  </si>
  <si>
    <t>61 CONTRATO DE MANTENIMIENTO</t>
  </si>
  <si>
    <t>62 ORDEN DE INSCRIPCION</t>
  </si>
  <si>
    <t>63 CONTRATO ESTATAL</t>
  </si>
  <si>
    <t>64 ORDEN DE OBRA</t>
  </si>
  <si>
    <t>65 ORDEN DIRECTA DE SERVICIOS</t>
  </si>
  <si>
    <t>66 CONTRATO DE ASESORIA</t>
  </si>
  <si>
    <t>67 CONTRATO DE DESARROLLO DE PROYECTO CULTURAL (FORMAL)</t>
  </si>
  <si>
    <t>68 CONTRATO DE COOPERACION Y CAPACITACION</t>
  </si>
  <si>
    <t>69 CONTRATO DE COOPERACION</t>
  </si>
  <si>
    <t>70 ORDEN DE COMPRAVENTA</t>
  </si>
  <si>
    <t>71 CONTRATO DE INFORMATICA</t>
  </si>
  <si>
    <t>72 CONTRATO POR EL SISTEMA DE ADMINISTRACION DELEGADA</t>
  </si>
  <si>
    <t>73 CONTRATO DE OBRA PUBLICA</t>
  </si>
  <si>
    <t>74 CONTRATO DE MANDATO</t>
  </si>
  <si>
    <t>75 CONTRATO DE RENOVACION DE LICENCIAS</t>
  </si>
  <si>
    <t>76 CONTRATO DE TRANSPORTE</t>
  </si>
  <si>
    <t>77 CONTRATO DE ARRENDAMIENTO DE BIENES MUEBLES</t>
  </si>
  <si>
    <t>78 ORDEN</t>
  </si>
  <si>
    <t>79 CONTRATO DE CESION</t>
  </si>
  <si>
    <t>80 ORDEN DE ALQUILER</t>
  </si>
  <si>
    <t>81 CONTRATO DE EXPEDICION DE POLIZAS</t>
  </si>
  <si>
    <t>82 ORDEN DE COMPRA INTERADMINISTRATIVA</t>
  </si>
  <si>
    <t>83 ORDEN DE COOPERACION</t>
  </si>
  <si>
    <t>84 CONVOCATORIA</t>
  </si>
  <si>
    <t>85 CONVENIO INTERADMINISTRATIVO DE COMPRAVENTA</t>
  </si>
  <si>
    <t>86 ESCRITURA PUBLICA</t>
  </si>
  <si>
    <t>87 ORDEN DE EDICION</t>
  </si>
  <si>
    <t>89 CONTRATO DE APOYO</t>
  </si>
  <si>
    <t>90 CONTRATO SIN FORMALIDADES PLENAS</t>
  </si>
  <si>
    <t>91 CONVENIO DE COOPERACION INTERINSTITUCIONAL</t>
  </si>
  <si>
    <t>92 CONTRATO DE APRENDIZAJE</t>
  </si>
  <si>
    <t>93 CONTRATO DE SERVICIOS DE CONSULTORIA</t>
  </si>
  <si>
    <t>94 CONTRATO DE CESION DE DERECHOS DE EMISION</t>
  </si>
  <si>
    <t>95 CONTRATO DE CONSULTORIA Y OBRA</t>
  </si>
  <si>
    <t>96 CONTRATO DE COPRODUCCION</t>
  </si>
  <si>
    <t>97 CONVENIO INTERADMINISTRATIVO DE PRESTACION DE SERVICIOS</t>
  </si>
  <si>
    <t>98 CONTRATO DE REIMPRESION, DISEÑO, DIAGRAMACION E IMPRESION DE CARTILLAS</t>
  </si>
  <si>
    <t>99 CONVENIO INTERADMINISTRATIVO DE COFINANCIACION</t>
  </si>
  <si>
    <t>100 OFERTA DE COMPRA</t>
  </si>
  <si>
    <t>101 ORDEN DE SEGUROS</t>
  </si>
  <si>
    <t>102 CONTRATO DE CONSIGNACION</t>
  </si>
  <si>
    <t>103 ORDEN DE TRANSPORTE</t>
  </si>
  <si>
    <t>104 CONVENIO DE ASOCIACION</t>
  </si>
  <si>
    <t>105 CONTRATO DE EMISION</t>
  </si>
  <si>
    <t>106 ORDEN DE CAPACITACION</t>
  </si>
  <si>
    <t>107 CONVENIO INTERADMINISTRATIVO DE SEGUROS</t>
  </si>
  <si>
    <t>109 CONTRATO DE TRANSACCIÓN</t>
  </si>
  <si>
    <t>110 CONTRATO DE DEPOSITO</t>
  </si>
  <si>
    <t>111 CONTRATO DE PERMUTA</t>
  </si>
  <si>
    <t>112 CONTRATO</t>
  </si>
  <si>
    <t>113 CONTRATO DE ADQUISICION DE BIENES</t>
  </si>
  <si>
    <t>114 ORDEN DE MATRICULA</t>
  </si>
  <si>
    <t>115 RECIBO</t>
  </si>
  <si>
    <t>116 GASTOS DE PROCESO</t>
  </si>
  <si>
    <t>117 CONTRATO CON ENTIDAD PRIVADA SIN ANIMO DE LUCRO</t>
  </si>
  <si>
    <t>118 CONVENIO INTERADMINISTRATIVO DE COOPERACION TECNICA</t>
  </si>
  <si>
    <t>119 CONTRATO INTERADMINISTRATIVO DE COMPRAVENTA</t>
  </si>
  <si>
    <t>120 CONTRATO DE CAPACITACION</t>
  </si>
  <si>
    <t>121 CONTRATO CON ENTIDADES SIN ANIMO DE LUCRO</t>
  </si>
  <si>
    <t>122 CONTRATO DE ALQUILER</t>
  </si>
  <si>
    <t>88 CONTRATO DE DESARROLLO DE PROYECTO CULTURAL NO SUJETO A FORMALIDADES PLENAS</t>
  </si>
  <si>
    <t>123 CONTRATO INTERADMINISTRATIVO DE INTERVENTORIA</t>
  </si>
  <si>
    <t>124 CONTRATO DE SERVICIO</t>
  </si>
  <si>
    <t>125 CONTRATO DE COMPRA</t>
  </si>
  <si>
    <t>126 OPERACION DE MERCADO ABIERTO</t>
  </si>
  <si>
    <t>127 CONTRATO DE OBRA POR EL SISTEMA DE ADMINISTRACION DELEGADA</t>
  </si>
  <si>
    <t>128 CONVENIO INTERINSTITUCIONAL DE COOPERACION TECNICA</t>
  </si>
  <si>
    <t>129 TRANSFERENCIAS DEUDA</t>
  </si>
  <si>
    <t>130 CUENTA</t>
  </si>
  <si>
    <t>131 CONVENIO INTERADMINISTRATIVO DE ASOCIACION</t>
  </si>
  <si>
    <t>132 CONTRATO DE EJECUCION DE TRABAJO ARTISTICO</t>
  </si>
  <si>
    <t>133 CONTRATO DE APOYO A ACTIVIDADES DE INTERÉS PÚBLICO</t>
  </si>
  <si>
    <t>134 CONTRATO DE ALQUILER Y SUMINISTRO</t>
  </si>
  <si>
    <t>135 CONVENIO DE COOPERACION Y ASISTENCIA TECNICA</t>
  </si>
  <si>
    <t>136 CONVENIO DE COOPERACION Y APOYO</t>
  </si>
  <si>
    <t>137 CONVENIO DE ASOCIACION Y COFINANCIACION</t>
  </si>
  <si>
    <t>138 CONTRATO DE DISEÑO Y CONSTRUCCION</t>
  </si>
  <si>
    <t>140 CONVENIO INTERADMINISTRATIVO DE COOPERACION</t>
  </si>
  <si>
    <t>141 CONTRATO DE SUMINISTRO E INSTALACION</t>
  </si>
  <si>
    <t>142 CONVENIO DE COOPERACION INTERADMINISTRATIVO</t>
  </si>
  <si>
    <t>143 CONTRATO DE PRESTACION ARTISTICA</t>
  </si>
  <si>
    <t>144 CONTRATO DE ASOCIACION</t>
  </si>
  <si>
    <t>145 CONTRATO DE PRESTACION DE SERVICIOS PROFESIONALES</t>
  </si>
  <si>
    <t>146 CONTRATO DE SUSCRIPCION</t>
  </si>
  <si>
    <t>147 ACUERDO TRANSACCIONAL</t>
  </si>
  <si>
    <t>148 CONTRATO DE PRESTACION DE SERVICIOS DE APOYO A LA GESTION</t>
  </si>
  <si>
    <t>151 CONTRATO DE COOPERACION Y APOYO</t>
  </si>
  <si>
    <t>152 CONTRATO DE ADQUISICION DE EXTENSION DE GARANTIA</t>
  </si>
  <si>
    <t>153 CONVENIO ESPECIAL DE COOPERACION DE CIENCIA Y TECNOLOGIA</t>
  </si>
  <si>
    <t>154 CONTRATO DE PRESTACION DE SERVICIOS DE RADIODIFUSION</t>
  </si>
  <si>
    <t>155 CONVENIO INTERADMINISTRATIVO DE ARRENDAMIENTO</t>
  </si>
  <si>
    <t>156 CONVENIO ESPECIFICO DE ASOCIACION</t>
  </si>
  <si>
    <t>157 CONVENIO INTERADMINISTRATIVO ESPECIFICO DE COOPERACION</t>
  </si>
  <si>
    <t>158 CONTRATO DE ADECUACION</t>
  </si>
  <si>
    <t>159 CONTRATO DE ADQUISICION DE EXTENSION DE GARANTIA Y MANTENIMIENTO</t>
  </si>
  <si>
    <t>160 CONTRATO DE COMPRAVENTA DE BIEN MUEBLE Y SUMINISTRO DE ACTUALIZACION</t>
  </si>
  <si>
    <t>161 CONTRATO DE CONFECCION Y SUMINISTRO</t>
  </si>
  <si>
    <t>162 CONTRATO DE COMERCIALIZACION</t>
  </si>
  <si>
    <t>163 CONTRATO DE SUMINISTRO Y MANTENIMIENTO</t>
  </si>
  <si>
    <t>164 CONTRATO DE SUBVENCION</t>
  </si>
  <si>
    <t>165 CONTRATO DE PUBLICACIONES</t>
  </si>
  <si>
    <t>166 CONVENIO DE COOPERACION TECNICA</t>
  </si>
  <si>
    <t>167 CONTRATACIÓN DIRECTA POR EXCLUSIVIDAD</t>
  </si>
  <si>
    <t>168 CONTRATACIÓN DIRECTA</t>
  </si>
  <si>
    <t>169 ORDEN DE MANTENIMIENTO</t>
  </si>
  <si>
    <t>170 CONTRATO DE PRESTACION DE SERVICIOS DE MANTENIMIENTO</t>
  </si>
  <si>
    <t>171 CONTRATO DE CIENCIA Y TECNOLOGIA</t>
  </si>
  <si>
    <t>172 CONVENIO INTERADMINISTRATIVO DE COOPERACION Y COFINANCIACION</t>
  </si>
  <si>
    <t>150 CONTRATO DIRECTO PARA EL DESARROLLO DE ACTIVIDADES CIENTÍFICAS Y TECNOLÓGICAS</t>
  </si>
  <si>
    <t>173 CONTRATO INTERADMINISTRATIVO DE PRESTACION DE SERVICIOS</t>
  </si>
  <si>
    <t>174 RESOLUCION NOMINA SUPERNUMERARIOS</t>
  </si>
  <si>
    <t>175 CONTRATO DE DONACION</t>
  </si>
  <si>
    <t>176 ORDEN DE LICENCIA DE USO</t>
  </si>
  <si>
    <t>177 CONTRATO DE TRABAJO ARTISTICO</t>
  </si>
  <si>
    <t>178 CONTRATO INTERADMINISTRATIVO DE GERENCIA DE PROYECTOS</t>
  </si>
  <si>
    <t>179 ACEPTACION DE OFERTA</t>
  </si>
  <si>
    <t>180 CONTRATO DE COMISION</t>
  </si>
  <si>
    <t>181 COMODATO</t>
  </si>
  <si>
    <t>182 CONTRATO DE ADQUISICION</t>
  </si>
  <si>
    <t>184 CONTRATO DE FIDUCIA</t>
  </si>
  <si>
    <t>185 CONTRATO DE PRESTACIÓN DE SERVICIO INTEGRAL DE ASEO</t>
  </si>
  <si>
    <t>251 CONTRATO CESION DE DERECHOS PATRIMONIALES DE AUTOR</t>
  </si>
  <si>
    <t>252 ADMINISTRACION DEL SERVICIO EDUCATIVO</t>
  </si>
  <si>
    <t>253 CONTRATO DE PRESTACION DEL SERVICIO EDUCATIVO</t>
  </si>
  <si>
    <t>920 SGR SISTEMA GENERAL DE REGALIAS</t>
  </si>
  <si>
    <t>183 CONTRATO PRESTACION DE SERVICIOS PARA EL DESARROLLO DE ACTIVIDADES CIENTIFICAS Y TECNOLOGICAS</t>
  </si>
  <si>
    <t>Modalidad de Selección</t>
  </si>
  <si>
    <t>1 LICITACIÓN PÚBLICA</t>
  </si>
  <si>
    <t>2 SELEC. ABREV. MENOR CUANTÍA</t>
  </si>
  <si>
    <t>3 SELEC. ABREV. SUBASTA INVERSA</t>
  </si>
  <si>
    <t>4 CONTRATACIÓN MÍNIMA CUANTÍA</t>
  </si>
  <si>
    <t>5 SELECCIÓN ABREV. SERVICIOS DE SALUD</t>
  </si>
  <si>
    <t>6 CONCURSO DE MÉRITOS CON LISTA CORTA</t>
  </si>
  <si>
    <t>7 CONCURSO DE MÉRITOS CON LISTA MULTIUSOS</t>
  </si>
  <si>
    <t>8 CONCURSO DE MÉRITOS ABIERTO</t>
  </si>
  <si>
    <t>9 LISTA MULTIUSOS</t>
  </si>
  <si>
    <t>10 CONTRATACIÓN DIRECTA</t>
  </si>
  <si>
    <t>11 RÉGIMEN ESPECIAL</t>
  </si>
  <si>
    <t>12 CONTRATACIÓN DIRECTA MENOR CUANTÍA</t>
  </si>
  <si>
    <t>13 OTRAS FORMAS DE CONTRATACIÓN DIRECTA</t>
  </si>
  <si>
    <t>16 ASOCIACIÓN PÚBLICO PRIVADA</t>
  </si>
  <si>
    <t>14 INVITACIÓN OFERTAS COOPERATIVAS O ASOCIACIONES DE ENTIDADES TERRITORIALES</t>
  </si>
  <si>
    <t>15 SELECCIÓN ABREVIADA DEL LITERAL H DEL NUMERAL 2 DEL ARTÍCULO 2 DE LA LEY 1150 DE 2007</t>
  </si>
  <si>
    <t>17 SELEC. ABREV. MARCO DE PRECIOS</t>
  </si>
  <si>
    <t>18 BANCA MULTILATERAL</t>
  </si>
  <si>
    <t>19 SELEC. ABREV. BOLSA DE PRODUCTOS</t>
  </si>
  <si>
    <t>20 CONTRATACIÓN DIRECTA - OPERACIONES DE CRÉDITO PÚBLICO</t>
  </si>
  <si>
    <t>91 N/A RELACIÓN DE AUTORIZACIÓN</t>
  </si>
  <si>
    <t>92 N/A AVANCES</t>
  </si>
  <si>
    <t>93 N/A SERVICIOS PÚBLICOS</t>
  </si>
  <si>
    <t>94 N/A SENTENCIAS JUDICIALES</t>
  </si>
  <si>
    <t>95 N/A CAJA MENOR</t>
  </si>
  <si>
    <t>97 N/A TRANSFERENCIAS 111-02 SDH-DDP</t>
  </si>
  <si>
    <t>96 N/A ACTO ADMINISTRATIVO (RESOLUCIÓN, DECRETO, ACUERDO, ETC.)</t>
  </si>
  <si>
    <t xml:space="preserve">SUBDIRECCION ADMINISTRATIVA Y FINANCIERA  </t>
  </si>
  <si>
    <t>DIRECTOR GENERAL</t>
  </si>
  <si>
    <t>SUBDIRECCION DE FORMACION ARTISTICA</t>
  </si>
  <si>
    <t>SUBDIRECCION DE EQUIPAMIENTOS CULTURALES</t>
  </si>
  <si>
    <t>SUBDIRECCION DE LAS ARTES</t>
  </si>
  <si>
    <t>RESPONSABLE DE PRESUPUESTO</t>
  </si>
  <si>
    <t>.</t>
  </si>
  <si>
    <t>CARGO O ROL</t>
  </si>
  <si>
    <t>CONTRACTUAL</t>
  </si>
  <si>
    <t>NO CONTRACTUAL</t>
  </si>
  <si>
    <t>1-100-F001 VA-Recursos distrito</t>
  </si>
  <si>
    <t>1-100-F039 VA-Crédito</t>
  </si>
  <si>
    <t>1-100-I011 VA-Estampilla procultura</t>
  </si>
  <si>
    <t>1-200-F001 RB-Otros distrito</t>
  </si>
  <si>
    <t>3-100-F002  VA-Administrados de libre destinación</t>
  </si>
  <si>
    <t>3-100-I001  VA-Administrados de destinación especifica</t>
  </si>
  <si>
    <t>3-200-I001  RB-Administrados de destinación especifica</t>
  </si>
  <si>
    <t>3-100-I017  VA-Convenios</t>
  </si>
  <si>
    <t>1-502-I001  PCC-RB-Otros distrito</t>
  </si>
  <si>
    <t>3-400-F002  RF-Administrados de libre destinación</t>
  </si>
  <si>
    <t>Dependencia/ Subdirecciones O.G.</t>
  </si>
  <si>
    <t>CDP</t>
  </si>
  <si>
    <t>Saldo a comprometer</t>
  </si>
  <si>
    <t>Total Saldo a Comprometer</t>
  </si>
  <si>
    <r>
      <t xml:space="preserve">Versión: </t>
    </r>
    <r>
      <rPr>
        <b/>
        <sz val="12"/>
        <color rgb="FFFF0000"/>
        <rFont val="Calibri"/>
        <family val="2"/>
      </rPr>
      <t>4</t>
    </r>
  </si>
  <si>
    <r>
      <t xml:space="preserve">Fecha: </t>
    </r>
    <r>
      <rPr>
        <b/>
        <sz val="12"/>
        <color rgb="FFFF0000"/>
        <rFont val="Calibri"/>
        <family val="2"/>
      </rPr>
      <t>25/08/2022</t>
    </r>
  </si>
  <si>
    <t>PROFESIONAL ESPECIALIZADO 222-02-RESPONSABLE DE PRESUPUESTO</t>
  </si>
  <si>
    <t>SUBDIRECCION ADMINISTRATIVA Y FINANCIERA-ÁREA DE PRESUPUESTO</t>
  </si>
  <si>
    <t>108 CONTRATO PARA IMPULSAR PROGRAMAS Y ACTIVIDADES DE INTERES PUBLICO. (Decreto 092 de 2017).</t>
  </si>
  <si>
    <t>OFICINA  JURIDICA</t>
  </si>
  <si>
    <t>MARCO DE REFERENCIA DEL PROCESO CONTABLE</t>
  </si>
  <si>
    <t>ELEMENTOS DEL MARCO NORMATIVO</t>
  </si>
  <si>
    <t>POLÍTICAS CONTABLES</t>
  </si>
  <si>
    <t>TIPO</t>
  </si>
  <si>
    <t>CALIFICACIÓN</t>
  </si>
  <si>
    <t>TOTAL</t>
  </si>
  <si>
    <t>Ex</t>
  </si>
  <si>
    <t>SI</t>
  </si>
  <si>
    <t>1.1</t>
  </si>
  <si>
    <t>¿Estos lineamientos contables se comunican formalmente al personal que participa en las actividades del proceso contable?</t>
  </si>
  <si>
    <t>Ef</t>
  </si>
  <si>
    <t>1.2</t>
  </si>
  <si>
    <t>¿Los lineamientos definidos se aplican efectivamente en la ejecución de las actividades del proceso contable?</t>
  </si>
  <si>
    <t>1.3</t>
  </si>
  <si>
    <t>¿Las políticas contables adoptadas corresponden a las particularidades operativas y funcionales de la entidad?</t>
  </si>
  <si>
    <t>1.4</t>
  </si>
  <si>
    <t>¿Las políticas contables aseguran que la información financiera refleje adecuadamente la realidad económica?</t>
  </si>
  <si>
    <t>POLÍTICAS DE OPERACIÓN</t>
  </si>
  <si>
    <t>2.1</t>
  </si>
  <si>
    <t>¿Los responsables conocen las herramientas diseñadas para el seguimiento de los planes de mejoramiento?</t>
  </si>
  <si>
    <t>2.2</t>
  </si>
  <si>
    <t>¿Existe un control o monitoreo periódico del avance y cumplimiento de los planes de mejoramiento?</t>
  </si>
  <si>
    <t>¿La entidad dispone de instrumentos (manuales, guías, reglas, procedimientos) que permitan agilizar el flujo de información generada en</t>
  </si>
  <si>
    <t>3.1</t>
  </si>
  <si>
    <t>¿Estos instrumentos de manejo de la información se divulgan entre el personal que interviene en el proceso contable?</t>
  </si>
  <si>
    <t>3.2</t>
  </si>
  <si>
    <t>¿Se tienen definidos los documentos formales mediante los cuales las dependencias deben reportar información al área contable?</t>
  </si>
  <si>
    <t>3.3</t>
  </si>
  <si>
    <t>¿Hay procedimientos documentados que faciliten la implementación de las políticas de flujo de información?</t>
  </si>
  <si>
    <t>4.1</t>
  </si>
  <si>
    <t>¿Se divulga esta directriz entre los servidores encargados de la gestión de activos y contabilidad?</t>
  </si>
  <si>
    <t>4.2</t>
  </si>
  <si>
    <t>¿Se verifica regularmente que los bienes físicos estén individualizados correctamente?</t>
  </si>
  <si>
    <t>5.1</t>
  </si>
  <si>
    <t>¿Los funcionarios relacionados conocen estas directrices o procedimientos de conciliación?</t>
  </si>
  <si>
    <t>5.2</t>
  </si>
  <si>
    <t>¿Se revisa el cumplimiento de estos lineamientos al efectuar conciliaciones?</t>
  </si>
  <si>
    <t>6.1</t>
  </si>
  <si>
    <t>¿Esta política o lineamiento sobre segregación de funciones se comunica al personal involucrado?</t>
  </si>
  <si>
    <t>6.2</t>
  </si>
  <si>
    <t>¿Se vigila el cumplimiento de la segregación de funciones establecida?</t>
  </si>
  <si>
    <t>7.1</t>
  </si>
  <si>
    <t>¿Esta guía o procedimiento es socializado con los funcionarios del proceso contable?</t>
  </si>
  <si>
    <t>7.2</t>
  </si>
  <si>
    <t>¿Se cumple con las pautas establecidas para la entrega oportuna de la información financiera?</t>
  </si>
  <si>
    <t>8.1</t>
  </si>
  <si>
    <t>¿Este procedimiento de cierre se ha socializado con los responsables de cada dependencia?</t>
  </si>
  <si>
    <t>8.2</t>
  </si>
  <si>
    <t>¿Las dependencias aplican efectivamente el procedimiento definido para el cierre?</t>
  </si>
  <si>
    <t>9.1</t>
  </si>
  <si>
    <t>¿Los responsables conocen estas directrices de inventarios y cruces de información?</t>
  </si>
  <si>
    <t>9.2</t>
  </si>
  <si>
    <t>¿Se verifica que estos lineamientos se cumplan?</t>
  </si>
  <si>
    <t>10.1</t>
  </si>
  <si>
    <t>¿Estas directrices se difunden entre el personal del proceso contable?</t>
  </si>
  <si>
    <t>10.2</t>
  </si>
  <si>
    <t>¿Existen mecanismos para verificar el cumplimiento de estas directrices de análisis y depuración?</t>
  </si>
  <si>
    <t>10.3</t>
  </si>
  <si>
    <t>¿El seguimiento y depuración de cuentas se realiza de manera continua o periódica?</t>
  </si>
  <si>
    <t>ETAPAS DEL PROCESO CONTABLE</t>
  </si>
  <si>
    <t>RECONOCIMIENTO</t>
  </si>
  <si>
    <t>IDENTIFICACIÓN</t>
  </si>
  <si>
    <t>¿La entidad cuenta con flujogramas u otros mecanismos que muestren cómo se transmite la información hacia el área contable?</t>
  </si>
  <si>
    <t>11.1</t>
  </si>
  <si>
    <t>¿Se han determinado claramente los generadores de información contable dentro de la entidad?</t>
  </si>
  <si>
    <t>11.2</t>
  </si>
  <si>
    <t>¿Se han identificado los receptores de la información contable en el proceso?</t>
  </si>
  <si>
    <t>12.1</t>
  </si>
  <si>
    <t>¿La medición de derechos y obligaciones se realiza con base en su individualización?</t>
  </si>
  <si>
    <t>12.2</t>
  </si>
  <si>
    <t>¿La eliminación de derechos u obligaciones (baja en cuentas) se sustenta en su correspondiente individualización?</t>
  </si>
  <si>
    <t>¿La identificación de hechos económicos se realiza con fundamento en el marco normativo que aplica a la entidad?</t>
  </si>
  <si>
    <t>13.1</t>
  </si>
  <si>
    <t>¿Durante la identificación se aplican los criterios de reconocimiento definidos en las normas contables aplicables?</t>
  </si>
  <si>
    <t>CLASIFICACIÓN</t>
  </si>
  <si>
    <t>¿Se utiliza la versión vigente del Catálogo General de Cuentas correspondiente al marco normativo aplicable?</t>
  </si>
  <si>
    <t>14.1</t>
  </si>
  <si>
    <t>¿Se revisa periódicamente si el catálogo de cuentas está actualizado?</t>
  </si>
  <si>
    <t>¿Los hechos económicos se registran por separado, de manera individualizada?</t>
  </si>
  <si>
    <t>15.1</t>
  </si>
  <si>
    <t>¿Para clasificar los hechos económicos se aplican los criterios del marco contable correspondiente?</t>
  </si>
  <si>
    <t>REGISTRO</t>
  </si>
  <si>
    <t>¿La contabilización de los hechos económicos sigue un orden cronológico?</t>
  </si>
  <si>
    <t>16.1</t>
  </si>
  <si>
    <t>¿Se verifica que este orden cronológico se mantenga?</t>
  </si>
  <si>
    <t>16.2</t>
  </si>
  <si>
    <t>¿Se confirma que el registro de los hechos en los libros contables siga un consecutivo adecuado?</t>
  </si>
  <si>
    <t>¿Los registros contables están respaldados por soportes idóneos?</t>
  </si>
  <si>
    <t>17.1</t>
  </si>
  <si>
    <t>¿Se verifica que existan documentos internos o externos que respalden cada registro?</t>
  </si>
  <si>
    <t>17.2</t>
  </si>
  <si>
    <t>¿Los documentos soporte se custodian adecuadamente?</t>
  </si>
  <si>
    <t>¿Para el registro se elaboran los comprobantes de contabilidad correspondientes?</t>
  </si>
  <si>
    <t>18.1</t>
  </si>
  <si>
    <t>¿Estos comprobantes se preparan siguiendo el orden cronológico?</t>
  </si>
  <si>
    <t>18.2</t>
  </si>
  <si>
    <t>¿Los comprobantes se numeran consecutivamente?</t>
  </si>
  <si>
    <t>¿Los libros contables están soportados en los comprobantes correspondientes?</t>
  </si>
  <si>
    <t>19.1</t>
  </si>
  <si>
    <t>¿Los saldos en los libros coinciden con la información registrada en los comprobantes?</t>
  </si>
  <si>
    <t>19.2</t>
  </si>
  <si>
    <t>En caso de diferencias entre libros y comprobantes, ¿se realizan los ajustes o conciliaciones necesarias?</t>
  </si>
  <si>
    <t>¿Existe un mecanismo para revisar la completitud de los registros contables?</t>
  </si>
  <si>
    <t>20.1</t>
  </si>
  <si>
    <t>¿Este mecanismo se aplica de forma continua o periódica?</t>
  </si>
  <si>
    <t>20.2</t>
  </si>
  <si>
    <t>¿Los libros de contabilidad están actualizados y sus saldos concuerdan con el informe trimestral reportado a la CGN?</t>
  </si>
  <si>
    <t>MEDICIÓN</t>
  </si>
  <si>
    <t>¿Los criterios de medición inicial aplicados corresponden al marco normativo vigente para la entidad?</t>
  </si>
  <si>
    <t>21.1</t>
  </si>
  <si>
    <t>¿El personal encargado conoce los criterios de medición establecidos para activos, pasivos, ingresos, gastos y costos?</t>
  </si>
  <si>
    <t>21.2</t>
  </si>
  <si>
    <t>¿Estos criterios se aplican conforme a lo dispuesto en el marco normativo correspondiente?</t>
  </si>
  <si>
    <t>MEDICIÓN POSTERIOR</t>
  </si>
  <si>
    <t>¿Se calculan correctamente los valores relacionados con depreciaciones, amortizaciones, agotamientos o deterioros, según corresponda?</t>
  </si>
  <si>
    <t>22.1</t>
  </si>
  <si>
    <t>¿La depreciación se determina de acuerdo con las políticas definidas por la entidad?</t>
  </si>
  <si>
    <t>22.2</t>
  </si>
  <si>
    <t>¿La vida útil y la depreciación de los bienes son revisadas periódicamente?</t>
  </si>
  <si>
    <t>22.3</t>
  </si>
  <si>
    <t>¿Se verifica al menos al cierre contable la existencia de indicios de deterioro?</t>
  </si>
  <si>
    <t>¿Los criterios de medición posterior para cada rubro están claramente establecidos?</t>
  </si>
  <si>
    <t>23.1</t>
  </si>
  <si>
    <t>¿Estos criterios se definen con base en el marco normativo aplicable?</t>
  </si>
  <si>
    <t>23.2</t>
  </si>
  <si>
    <t>¿Se identifican los hechos económicos que requieren medición posterior?</t>
  </si>
  <si>
    <t>23.3</t>
  </si>
  <si>
    <t>¿Se verifica que la medición posterior se efectúe conforme a los criterios definidos en el marco normativo?</t>
  </si>
  <si>
    <t>23.4</t>
  </si>
  <si>
    <t>¿La actualización de hechos económicos se realiza en los plazos adecuados?</t>
  </si>
  <si>
    <t>23.5</t>
  </si>
  <si>
    <t>¿Las mediciones que requieren estimaciones cuentan con el soporte de profesionales especializados?</t>
  </si>
  <si>
    <t>PRESENTACIÓN DE ESTADOS FINANCIEROS</t>
  </si>
  <si>
    <t>¿Los estados financieros se preparan y entregan a tiempo a los usuarios correspondientes?</t>
  </si>
  <si>
    <t>24.1</t>
  </si>
  <si>
    <t>¿La entidad tiene documentadas pautas o procedimientos para la divulgación de los estados financieros?</t>
  </si>
  <si>
    <t>24.2</t>
  </si>
  <si>
    <t>¿Se cumplen dichas pautas o procedimientos al divulgar los estados financieros?</t>
  </si>
  <si>
    <t>24.3</t>
  </si>
  <si>
    <t>¿Los estados financieros sirven como insumo para la toma de decisiones dentro de la entidad?</t>
  </si>
  <si>
    <t>24.4</t>
  </si>
  <si>
    <t>¿Se elabora el conjunto completo de estados financieros con corte al 31 de diciembre?</t>
  </si>
  <si>
    <t>¿Las cifras de los estados financieros coinciden con los saldos de los libros contables?</t>
  </si>
  <si>
    <t>25.1</t>
  </si>
  <si>
    <t>¿Se revisan los saldos de las partidas antes de presentar los estados financieros?</t>
  </si>
  <si>
    <t>¿Se emplean indicadores para interpretar la situación financiera de la entidad?</t>
  </si>
  <si>
    <t>26.1</t>
  </si>
  <si>
    <t>¿Estos indicadores se ajustan a las necesidades institucionales y del proceso contable?</t>
  </si>
  <si>
    <t>26.2</t>
  </si>
  <si>
    <t>¿Se valida la confiabilidad de la información que sirve de base para los indicadores?</t>
  </si>
  <si>
    <t>¿La información financiera incluye explicaciones suficientes para que los usuarios la entiendan adecuadamente?</t>
  </si>
  <si>
    <t>27.1</t>
  </si>
  <si>
    <t>¿Las notas a los estados financieros cumplen con los requerimientos normativos de reconocimiento, medición, revelación y presentación?</t>
  </si>
  <si>
    <t>27.2</t>
  </si>
  <si>
    <t>¿Las notas presentan información cualitativa y cuantitativa suficiente para la comprensión del usuario?</t>
  </si>
  <si>
    <t>27.3</t>
  </si>
  <si>
    <t>¿Las notas señalan las variaciones significativas entre periodos?</t>
  </si>
  <si>
    <t>27.4</t>
  </si>
  <si>
    <t>¿Las notas explican las metodologías aplicadas o los juicios profesionales utilizados cuando corresponde?</t>
  </si>
  <si>
    <t>27.5</t>
  </si>
  <si>
    <t>¿Se revisa que la información entregada a los usuarios sea consistente entre los diferentes informes y canales?</t>
  </si>
  <si>
    <t>RENDICIÓN DE CUENTAS</t>
  </si>
  <si>
    <t>¿Para las entidades que deben realizar rendición de cuentas, ¿los estados financieros son incluidos dentro de dicho ejercicio? Y si la enti dad no está obligada, ¿se genera información financiera específica que contribuya a la transparencia?</t>
  </si>
  <si>
    <t>28.1</t>
  </si>
  <si>
    <t>¿Se revisa que las cifras presentadas en los estados financieros coincidan con las mostradas en la rendición de cuentas o en los informes elaborados para fines particulares?</t>
  </si>
  <si>
    <t>28.2</t>
  </si>
  <si>
    <t xml:space="preserve">¿Se proporcionan aclaraciones o elementos explicativos que faciliten a los usuarios entender la información financiera presentada? </t>
  </si>
  <si>
    <t>ADMINISTRACIÓN DEL RIESGO CONTABLE</t>
  </si>
  <si>
    <t xml:space="preserve">¿La entidad cuenta con herramientas o prácticas para identificar y monitorear los riesgos asociados a la información contable? </t>
  </si>
  <si>
    <t>29.1</t>
  </si>
  <si>
    <t xml:space="preserve">¿Se deja registro o evidencia de la aplicación de estos mecanismos de identificación y seguimiento del riesgo contable? </t>
  </si>
  <si>
    <t>¿Se ha definido la probabilidad de ocurrencia y el nivel de impacto que tendría para la entidad la materialización de los riesgos contable s?</t>
  </si>
  <si>
    <t>30.1</t>
  </si>
  <si>
    <t xml:space="preserve">¿Lo s riesgos contables se analizan de manera continua y se les da el tratamiento correspondiente? </t>
  </si>
  <si>
    <t>30.2</t>
  </si>
  <si>
    <t xml:space="preserve">¿Lo s riesgos identificados son revisados y actualizados periódicamente? </t>
  </si>
  <si>
    <t>30.3</t>
  </si>
  <si>
    <t xml:space="preserve">¿Existen controles implementados para reducir, prevenir o contrarrestar los riesgos contables detectados? </t>
  </si>
  <si>
    <t>30.4</t>
  </si>
  <si>
    <t>¿Se realizan autoevaluaciones con cierta periodicidad para medir la efectividad de los controles aplicados en las diferentes actividades d el proceso contable?</t>
  </si>
  <si>
    <t>¿El personal que participa en el proceso contable cuenta con las competencias, habilidades y conocimientos necesarios para desarrollar sus tareas?</t>
  </si>
  <si>
    <t>31.1</t>
  </si>
  <si>
    <t xml:space="preserve">¿Lo s funcionarios responsables están en capacidad de reconocer los hechos económicos que generan impacto contable en la entidad? </t>
  </si>
  <si>
    <t>¿El plan institucional de capacitación contempla la actualización técnica y el fortalecimiento de competencias del personal que interviene en el proceso contable?</t>
  </si>
  <si>
    <t>32.1</t>
  </si>
  <si>
    <t xml:space="preserve">¿Se hace seguimiento al cumplimiento del plan de capacitación? </t>
  </si>
  <si>
    <t>32.2</t>
  </si>
  <si>
    <t xml:space="preserve">¿Se evalúa que los programas de capacitación realizados respondan al fortalecimiento de habilidades y competencias del talento humano? </t>
  </si>
  <si>
    <t>Existencia</t>
  </si>
  <si>
    <t>Eficiencia</t>
  </si>
  <si>
    <t>OBSERVACIONES</t>
  </si>
  <si>
    <t>MÁXIMO A OBTENER</t>
  </si>
  <si>
    <t>TOTAL PREGUNTAS</t>
  </si>
  <si>
    <t>,</t>
  </si>
  <si>
    <t>PUNTAJE OBTENIDO</t>
  </si>
  <si>
    <t>Porcentaje obtenido</t>
  </si>
  <si>
    <t>Calificación</t>
  </si>
  <si>
    <t>EXISTENCIA</t>
  </si>
  <si>
    <t>RESPUESTA</t>
  </si>
  <si>
    <t>VALOR</t>
  </si>
  <si>
    <t>PARCIALMENTE</t>
  </si>
  <si>
    <t>NO</t>
  </si>
  <si>
    <t>EFECTIVIDAD</t>
  </si>
  <si>
    <t>FORMATO AUTOEVALUACION DEL SISTEMA DE CONTROL INTERNO CONTABLE</t>
  </si>
  <si>
    <r>
      <rPr>
        <b/>
        <sz val="12"/>
        <color theme="1"/>
        <rFont val="Calibri"/>
        <family val="2"/>
        <scheme val="minor"/>
      </rPr>
      <t>Calificación:</t>
    </r>
    <r>
      <rPr>
        <sz val="12"/>
        <color theme="1"/>
        <rFont val="Calibri"/>
        <family val="2"/>
        <scheme val="minor"/>
      </rPr>
      <t xml:space="preserve"> En este campo debe seleccionar una de las tres opciones disponibles: Sí, Parcialmente o No, según el nivel de cumplimiento de la actividad.</t>
    </r>
  </si>
  <si>
    <r>
      <rPr>
        <b/>
        <sz val="12"/>
        <color theme="1"/>
        <rFont val="Calibri"/>
        <family val="2"/>
        <scheme val="minor"/>
      </rPr>
      <t>Total:</t>
    </r>
    <r>
      <rPr>
        <sz val="12"/>
        <color theme="1"/>
        <rFont val="Calibri"/>
        <family val="2"/>
        <scheme val="minor"/>
      </rPr>
      <t xml:space="preserve"> Campo formulado que depende de la calificación seleccionada y asigna el valor numérico correspondiente.</t>
    </r>
  </si>
  <si>
    <r>
      <rPr>
        <b/>
        <sz val="12"/>
        <color theme="1"/>
        <rFont val="Calibri"/>
        <family val="2"/>
        <scheme val="minor"/>
      </rPr>
      <t>Observaciones:</t>
    </r>
    <r>
      <rPr>
        <sz val="12"/>
        <color theme="1"/>
        <rFont val="Calibri"/>
        <family val="2"/>
        <scheme val="minor"/>
      </rPr>
      <t xml:space="preserve"> En este campo se consigna información cualitativa adicional, cuando sea necesario ampliar o sustentar la calificación registrada.</t>
    </r>
  </si>
  <si>
    <t>Versión: 1</t>
  </si>
  <si>
    <t>Código:GFI-F-35</t>
  </si>
  <si>
    <t>¿La entidad ha adoptado lineamientos contables que orienten el reconocimiento, la medición, la revelación y la presentación de los hechos económicos, conforme al marco normativo que le resulta aplicable?</t>
  </si>
  <si>
    <t>¿Se han definido herramientas como planes, procedimientos, manuales, guías o reglas de operación que permitan realizar seguimiento al cumplimiento de los planes de mejoramiento derivados de auditorías internas o externas?</t>
  </si>
  <si>
    <t>¿La entidad ha establecido una directriz, procedimiento o lineamiento que regule la identificación individual de los bienes físicos dentro del proceso contable?</t>
  </si>
  <si>
    <t>¿Se dispone de una guía, directriz o procedimiento para efectuar conciliaciones de las partidas más significativas, con el propósito de asegurar su adecuada identificación y medición?</t>
  </si>
  <si>
    <t>¿La entidad dispone de lineamientos, guías o procedimientos en los que se establezca claramente la separación de funciones relacionadas con la autorización, el registro y la administración de las operaciones contables?</t>
  </si>
  <si>
    <t>¿Se han definido directrices o procedimientos que orienten la entrega y presentación oportuna de la información financiera?</t>
  </si>
  <si>
    <t>¿Existe un procedimiento formal que permita realizar de manera adecuada el cierre consolidado de la información generada por las áreas o dependencias que originan hechos económicos?</t>
  </si>
  <si>
    <t>¿La entidad ha implementado directrices, guías o procedimientos para efectuar inventarios y cruces de información de forma periódica, con el fin de verificar la existencia y consistencia de los activos y pasivos?</t>
  </si>
  <si>
    <t>¿Se encuentran definidos lineamientos o procedimientos para el análisis, depuración y seguimiento de las cuentas, orientados a fortalecer y mantener la calidad de la información contable?</t>
  </si>
  <si>
    <t>¿Los derechos y obligaciones de la entidad están correctamente identificados de manera individual en los registros contables, ya sea por el área de contabilidad o por las demás dependencias que intervienen en el proceso?</t>
  </si>
  <si>
    <r>
      <rPr>
        <b/>
        <sz val="12"/>
        <color theme="1"/>
        <rFont val="Calibri"/>
        <family val="2"/>
        <scheme val="minor"/>
      </rPr>
      <t>Tipo:</t>
    </r>
    <r>
      <rPr>
        <sz val="12"/>
        <color theme="1"/>
        <rFont val="Calibri"/>
        <family val="2"/>
        <scheme val="minor"/>
      </rPr>
      <t xml:space="preserve"> Esta columna ya se encuentra previamente calificada y diligenciada; por lo tanto, no requiere modificación. Hace referencia al tipo de actividad, indicando si corresponde a existencia (Ex) o efectividad (Ef).</t>
    </r>
  </si>
  <si>
    <t>Fecha: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</si>
</sst>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240A]\ #,##0"/>
    <numFmt numFmtId="165" formatCode="_-&quot;$&quot;\ * #,##0_-;\-&quot;$&quot;\ * #,##0_-;_-&quot;$&quot;\ * &quot;-&quot;??_-;_-@_-"/>
    <numFmt numFmtId="166" formatCode="&quot;$&quot;\ #,##0"/>
  </numFmts>
  <fonts count="35" x14ac:knownFonts="1">
    <font>
      <sz val="10"/>
      <color theme="1"/>
      <name val="Calibri"/>
      <family val="2"/>
      <scheme val="minor"/>
    </font>
    <font>
      <sz val="11"/>
      <color rgb="FF000000"/>
      <name val="Calibri"/>
      <family val="2"/>
      <charset val="1"/>
    </font>
    <font>
      <sz val="12"/>
      <color rgb="FF000000"/>
      <name val="Calibri"/>
      <family val="2"/>
    </font>
    <font>
      <b/>
      <sz val="12"/>
      <color rgb="FF000000"/>
      <name val="Calibri"/>
      <family val="2"/>
    </font>
    <font>
      <sz val="14"/>
      <color rgb="FF404040"/>
      <name val="Courier New"/>
      <family val="3"/>
    </font>
    <font>
      <b/>
      <sz val="16"/>
      <color rgb="FF000000"/>
      <name val="Calibri"/>
      <family val="2"/>
    </font>
    <font>
      <b/>
      <sz val="18"/>
      <color rgb="FF000000"/>
      <name val="Calibri"/>
      <family val="2"/>
    </font>
    <font>
      <b/>
      <sz val="12"/>
      <color rgb="FFFF0000"/>
      <name val="Calibri"/>
      <family val="2"/>
    </font>
    <font>
      <sz val="12"/>
      <color rgb="FFFF0000"/>
      <name val="Calibri"/>
      <family val="2"/>
    </font>
    <font>
      <b/>
      <sz val="12"/>
      <name val="Calibri"/>
      <family val="2"/>
    </font>
    <font>
      <sz val="11"/>
      <name val="Calibri"/>
      <family val="2"/>
    </font>
    <font>
      <sz val="9"/>
      <color indexed="81"/>
      <name val="Tahoma"/>
      <family val="2"/>
    </font>
    <font>
      <b/>
      <sz val="9"/>
      <color indexed="81"/>
      <name val="Tahoma"/>
      <family val="2"/>
    </font>
    <font>
      <sz val="12"/>
      <color theme="1"/>
      <name val="Calibri"/>
      <family val="2"/>
    </font>
    <font>
      <b/>
      <sz val="12"/>
      <color theme="1"/>
      <name val="Calibri"/>
      <family val="2"/>
    </font>
    <font>
      <b/>
      <sz val="14"/>
      <color theme="1"/>
      <name val="Calibri"/>
      <family val="2"/>
      <scheme val="minor"/>
    </font>
    <font>
      <sz val="12"/>
      <color theme="1"/>
      <name val="Calibri"/>
      <family val="2"/>
      <scheme val="minor"/>
    </font>
    <font>
      <sz val="12"/>
      <color theme="0"/>
      <name val="Calibri"/>
      <family val="2"/>
      <scheme val="minor"/>
    </font>
    <font>
      <sz val="10"/>
      <color theme="1"/>
      <name val="Calibri"/>
      <family val="2"/>
      <scheme val="minor"/>
    </font>
    <font>
      <sz val="12"/>
      <color rgb="FF000000"/>
      <name val="Calibri"/>
      <family val="2"/>
      <charset val="1"/>
    </font>
    <font>
      <b/>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sz val="11.5"/>
      <color theme="1"/>
      <name val="Calibri"/>
      <family val="2"/>
      <scheme val="minor"/>
    </font>
    <font>
      <sz val="11.5"/>
      <name val="Calibri"/>
      <family val="2"/>
      <scheme val="minor"/>
    </font>
    <font>
      <b/>
      <sz val="14"/>
      <color rgb="FF000000"/>
      <name val="Calibri"/>
      <family val="2"/>
    </font>
    <font>
      <b/>
      <sz val="14"/>
      <name val="Calibri"/>
      <family val="2"/>
    </font>
    <font>
      <b/>
      <sz val="12"/>
      <color theme="0" tint="-0.34998626667073579"/>
      <name val="Calibri"/>
      <family val="2"/>
    </font>
    <font>
      <b/>
      <sz val="12"/>
      <color theme="0" tint="-0.34998626667073579"/>
      <name val="Calibri"/>
      <family val="2"/>
      <scheme val="minor"/>
    </font>
    <font>
      <sz val="12"/>
      <color theme="0" tint="-0.34998626667073579"/>
      <name val="Calibri"/>
      <family val="2"/>
      <scheme val="minor"/>
    </font>
    <font>
      <sz val="11"/>
      <color theme="0" tint="-0.34998626667073579"/>
      <name val="Calibri"/>
      <family val="2"/>
    </font>
    <font>
      <sz val="10"/>
      <color theme="0" tint="-0.3499862666707357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211">
    <xf numFmtId="0" fontId="0" fillId="0" borderId="0" xfId="0"/>
    <xf numFmtId="0" fontId="1" fillId="0" borderId="0" xfId="1" applyAlignment="1">
      <alignment vertical="center"/>
    </xf>
    <xf numFmtId="0" fontId="2" fillId="2" borderId="3" xfId="1" applyFont="1" applyFill="1" applyBorder="1" applyAlignment="1">
      <alignment horizontal="center" vertical="center"/>
    </xf>
    <xf numFmtId="0" fontId="3" fillId="2" borderId="0" xfId="1" applyFont="1" applyFill="1" applyAlignment="1">
      <alignment horizontal="center" vertical="center"/>
    </xf>
    <xf numFmtId="0" fontId="2" fillId="2" borderId="3" xfId="1" applyFont="1" applyFill="1" applyBorder="1" applyAlignment="1">
      <alignment vertical="center"/>
    </xf>
    <xf numFmtId="0" fontId="1" fillId="0" borderId="0" xfId="1"/>
    <xf numFmtId="0" fontId="3" fillId="2" borderId="3" xfId="1" applyFont="1" applyFill="1" applyBorder="1" applyAlignment="1">
      <alignment horizontal="right" vertical="center"/>
    </xf>
    <xf numFmtId="0" fontId="3" fillId="2" borderId="0" xfId="1" applyFont="1" applyFill="1" applyAlignment="1">
      <alignment horizontal="right" vertical="center"/>
    </xf>
    <xf numFmtId="0" fontId="2" fillId="2" borderId="0" xfId="1" applyFont="1" applyFill="1" applyAlignment="1">
      <alignment horizontal="left" vertical="center"/>
    </xf>
    <xf numFmtId="14" fontId="2" fillId="2" borderId="0" xfId="1" applyNumberFormat="1" applyFont="1" applyFill="1" applyAlignment="1">
      <alignment vertical="center"/>
    </xf>
    <xf numFmtId="0" fontId="2" fillId="2" borderId="0" xfId="1" applyFont="1" applyFill="1" applyAlignment="1">
      <alignment vertical="center"/>
    </xf>
    <xf numFmtId="0" fontId="4" fillId="0" borderId="0" xfId="1" applyFont="1"/>
    <xf numFmtId="0" fontId="3" fillId="2" borderId="2" xfId="1" applyFont="1" applyFill="1" applyBorder="1" applyAlignment="1">
      <alignment vertical="center"/>
    </xf>
    <xf numFmtId="0" fontId="3" fillId="2" borderId="2" xfId="1" applyFont="1" applyFill="1" applyBorder="1" applyAlignment="1">
      <alignment horizontal="left" vertical="center" wrapText="1"/>
    </xf>
    <xf numFmtId="0" fontId="3" fillId="0" borderId="2" xfId="1" applyFont="1" applyBorder="1" applyAlignment="1">
      <alignment horizontal="left" vertical="center" wrapText="1"/>
    </xf>
    <xf numFmtId="0" fontId="3" fillId="3" borderId="2" xfId="1" applyFont="1" applyFill="1" applyBorder="1" applyAlignment="1">
      <alignment horizontal="center" vertical="center" wrapText="1"/>
    </xf>
    <xf numFmtId="0" fontId="3" fillId="3" borderId="2" xfId="1" applyFont="1" applyFill="1" applyBorder="1" applyAlignment="1">
      <alignment vertical="center" wrapText="1"/>
    </xf>
    <xf numFmtId="0" fontId="3" fillId="3" borderId="2" xfId="1" applyFont="1" applyFill="1" applyBorder="1" applyAlignment="1">
      <alignment horizontal="center" vertical="center" readingOrder="1"/>
    </xf>
    <xf numFmtId="0" fontId="3" fillId="3" borderId="2" xfId="1" applyFont="1" applyFill="1" applyBorder="1" applyAlignment="1">
      <alignment horizontal="center" vertical="center" wrapText="1" readingOrder="1"/>
    </xf>
    <xf numFmtId="0" fontId="3" fillId="3" borderId="10" xfId="1" applyFont="1" applyFill="1" applyBorder="1" applyAlignment="1">
      <alignment horizontal="justify" vertical="center" wrapText="1"/>
    </xf>
    <xf numFmtId="0" fontId="3" fillId="3" borderId="1" xfId="1" applyFont="1" applyFill="1" applyBorder="1" applyAlignment="1">
      <alignment horizontal="justify" vertical="center" wrapText="1"/>
    </xf>
    <xf numFmtId="0" fontId="3" fillId="3" borderId="2" xfId="1" applyFont="1" applyFill="1" applyBorder="1" applyAlignment="1">
      <alignment vertical="center" wrapText="1" readingOrder="1"/>
    </xf>
    <xf numFmtId="0" fontId="9" fillId="2" borderId="2" xfId="1" applyFont="1" applyFill="1" applyBorder="1" applyAlignment="1">
      <alignment horizontal="left" vertical="center" wrapText="1"/>
    </xf>
    <xf numFmtId="0" fontId="9" fillId="0" borderId="2" xfId="1" applyFont="1" applyBorder="1" applyAlignment="1">
      <alignment horizontal="left" vertical="center"/>
    </xf>
    <xf numFmtId="0" fontId="10" fillId="0" borderId="0" xfId="1" applyFont="1" applyAlignment="1">
      <alignment vertical="center"/>
    </xf>
    <xf numFmtId="0" fontId="15" fillId="0" borderId="0" xfId="0" applyFont="1"/>
    <xf numFmtId="0" fontId="16" fillId="0" borderId="0" xfId="0" applyFont="1"/>
    <xf numFmtId="0" fontId="17" fillId="0" borderId="0" xfId="0" applyFont="1"/>
    <xf numFmtId="14" fontId="13" fillId="2" borderId="2" xfId="1" applyNumberFormat="1" applyFont="1" applyFill="1" applyBorder="1" applyAlignment="1" applyProtection="1">
      <alignment horizontal="center" vertical="center" wrapText="1"/>
      <protection locked="0"/>
    </xf>
    <xf numFmtId="0" fontId="2" fillId="2" borderId="2" xfId="1" applyFont="1" applyFill="1" applyBorder="1" applyAlignment="1" applyProtection="1">
      <alignment horizontal="center" vertical="center"/>
      <protection locked="0"/>
    </xf>
    <xf numFmtId="0" fontId="2" fillId="2" borderId="2" xfId="1" applyFont="1" applyFill="1" applyBorder="1" applyAlignment="1" applyProtection="1">
      <alignment vertical="center" wrapText="1"/>
      <protection locked="0"/>
    </xf>
    <xf numFmtId="0" fontId="2" fillId="0" borderId="2" xfId="1" applyFont="1" applyBorder="1" applyAlignment="1" applyProtection="1">
      <alignment vertical="center" wrapText="1"/>
      <protection locked="0"/>
    </xf>
    <xf numFmtId="0" fontId="2" fillId="2" borderId="11" xfId="1" applyFont="1" applyFill="1" applyBorder="1" applyAlignment="1" applyProtection="1">
      <alignment vertical="center" wrapText="1"/>
      <protection locked="0"/>
    </xf>
    <xf numFmtId="0" fontId="2" fillId="2" borderId="2" xfId="1" applyFont="1" applyFill="1" applyBorder="1" applyAlignment="1" applyProtection="1">
      <alignment horizontal="justify" vertical="center" wrapText="1"/>
      <protection locked="0"/>
    </xf>
    <xf numFmtId="0" fontId="9" fillId="0" borderId="2" xfId="1" applyFont="1" applyBorder="1" applyAlignment="1" applyProtection="1">
      <alignment horizontal="left" vertical="center"/>
      <protection locked="0"/>
    </xf>
    <xf numFmtId="0" fontId="0" fillId="0" borderId="0" xfId="0" applyAlignment="1">
      <alignment horizontal="left"/>
    </xf>
    <xf numFmtId="14" fontId="13" fillId="2" borderId="2" xfId="1" applyNumberFormat="1" applyFont="1" applyFill="1" applyBorder="1" applyAlignment="1">
      <alignment horizontal="center" vertical="center" wrapText="1"/>
    </xf>
    <xf numFmtId="0" fontId="2" fillId="0" borderId="2" xfId="1" applyFont="1" applyBorder="1" applyAlignment="1" applyProtection="1">
      <alignment vertical="top" wrapText="1"/>
      <protection locked="0"/>
    </xf>
    <xf numFmtId="0" fontId="19" fillId="2" borderId="2" xfId="1" applyFont="1" applyFill="1" applyBorder="1" applyProtection="1">
      <protection locked="0"/>
    </xf>
    <xf numFmtId="1" fontId="1" fillId="0" borderId="0" xfId="1" applyNumberFormat="1"/>
    <xf numFmtId="164" fontId="3" fillId="2" borderId="2" xfId="1" applyNumberFormat="1" applyFont="1" applyFill="1" applyBorder="1" applyAlignment="1" applyProtection="1">
      <alignment vertical="center" wrapText="1"/>
      <protection locked="0"/>
    </xf>
    <xf numFmtId="164" fontId="3" fillId="3" borderId="2" xfId="1" applyNumberFormat="1" applyFont="1" applyFill="1" applyBorder="1" applyAlignment="1" applyProtection="1">
      <alignment horizontal="center" wrapText="1"/>
      <protection locked="0"/>
    </xf>
    <xf numFmtId="166" fontId="3" fillId="2" borderId="2" xfId="2" applyNumberFormat="1" applyFont="1" applyFill="1" applyBorder="1" applyAlignment="1" applyProtection="1">
      <alignment vertical="center" wrapText="1"/>
    </xf>
    <xf numFmtId="1" fontId="3" fillId="2" borderId="2" xfId="1" applyNumberFormat="1" applyFont="1" applyFill="1" applyBorder="1" applyAlignment="1" applyProtection="1">
      <alignment vertical="center" wrapText="1"/>
      <protection locked="0"/>
    </xf>
    <xf numFmtId="1" fontId="3" fillId="2" borderId="2" xfId="2" applyNumberFormat="1" applyFont="1" applyFill="1" applyBorder="1" applyAlignment="1" applyProtection="1">
      <alignment vertical="center" wrapText="1"/>
      <protection locked="0"/>
    </xf>
    <xf numFmtId="165" fontId="1" fillId="0" borderId="0" xfId="3" applyNumberFormat="1" applyFont="1" applyBorder="1"/>
    <xf numFmtId="165" fontId="1" fillId="0" borderId="0" xfId="1" applyNumberFormat="1"/>
    <xf numFmtId="0" fontId="16" fillId="0" borderId="2" xfId="0" applyFont="1" applyBorder="1" applyAlignment="1">
      <alignment horizontal="center"/>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0" borderId="2" xfId="0" applyFont="1" applyBorder="1" applyAlignment="1">
      <alignment horizontal="center" vertical="center"/>
    </xf>
    <xf numFmtId="0" fontId="22" fillId="7" borderId="2" xfId="0" applyFont="1" applyFill="1" applyBorder="1" applyAlignment="1">
      <alignment horizontal="justify" vertical="center" wrapText="1"/>
    </xf>
    <xf numFmtId="0" fontId="22" fillId="7"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2" fontId="23" fillId="7" borderId="2" xfId="0" applyNumberFormat="1" applyFont="1" applyFill="1" applyBorder="1" applyAlignment="1">
      <alignment horizontal="center" vertical="center"/>
    </xf>
    <xf numFmtId="0" fontId="23" fillId="0" borderId="2" xfId="0" applyFont="1" applyBorder="1" applyAlignment="1">
      <alignment horizontal="justify"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2" fontId="23" fillId="0" borderId="2" xfId="0" applyNumberFormat="1" applyFont="1" applyBorder="1" applyAlignment="1">
      <alignment horizontal="center" vertical="center"/>
    </xf>
    <xf numFmtId="0" fontId="23" fillId="0" borderId="2" xfId="0" applyFont="1" applyBorder="1" applyAlignment="1">
      <alignment horizontal="left" vertical="center" wrapText="1"/>
    </xf>
    <xf numFmtId="0" fontId="22" fillId="0" borderId="2" xfId="0" applyFont="1" applyBorder="1" applyAlignment="1">
      <alignment horizontal="justify" vertical="center" wrapText="1"/>
    </xf>
    <xf numFmtId="0" fontId="22" fillId="0" borderId="2" xfId="0" applyFont="1" applyBorder="1" applyAlignment="1">
      <alignment horizontal="center" vertical="center" wrapText="1"/>
    </xf>
    <xf numFmtId="2" fontId="22" fillId="0" borderId="2" xfId="0" applyNumberFormat="1" applyFont="1" applyBorder="1" applyAlignment="1">
      <alignment horizontal="center" vertical="center"/>
    </xf>
    <xf numFmtId="0" fontId="21" fillId="7" borderId="2" xfId="0" applyFont="1" applyFill="1" applyBorder="1" applyAlignment="1">
      <alignment horizontal="center"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0" fontId="22" fillId="7" borderId="2" xfId="0" applyFont="1" applyFill="1" applyBorder="1" applyAlignment="1">
      <alignment horizontal="justify" vertical="top" wrapText="1"/>
    </xf>
    <xf numFmtId="0" fontId="22"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3" fillId="7" borderId="2" xfId="0" applyFont="1" applyFill="1" applyBorder="1" applyAlignment="1">
      <alignment horizontal="justify" vertical="center" wrapText="1"/>
    </xf>
    <xf numFmtId="0" fontId="23" fillId="2" borderId="2" xfId="0" applyFont="1" applyFill="1" applyBorder="1" applyAlignment="1">
      <alignment horizontal="justify" vertical="center" wrapText="1"/>
    </xf>
    <xf numFmtId="2" fontId="23" fillId="2" borderId="2" xfId="0" applyNumberFormat="1" applyFont="1" applyFill="1" applyBorder="1" applyAlignment="1">
      <alignment horizontal="center" vertical="center"/>
    </xf>
    <xf numFmtId="0" fontId="25" fillId="0" borderId="2" xfId="0" applyFont="1" applyBorder="1" applyAlignment="1">
      <alignment horizontal="center"/>
    </xf>
    <xf numFmtId="0" fontId="22" fillId="0" borderId="2" xfId="0" applyFont="1" applyBorder="1" applyAlignment="1">
      <alignment horizontal="center" vertical="center"/>
    </xf>
    <xf numFmtId="0" fontId="16" fillId="2" borderId="0" xfId="0" applyFont="1" applyFill="1" applyAlignment="1">
      <alignment horizontal="center"/>
    </xf>
    <xf numFmtId="0" fontId="16" fillId="2" borderId="0" xfId="0" applyFont="1" applyFill="1" applyAlignment="1">
      <alignment wrapText="1"/>
    </xf>
    <xf numFmtId="0" fontId="16" fillId="2" borderId="0" xfId="0" applyFont="1" applyFill="1" applyAlignment="1">
      <alignment horizontal="center" vertical="center"/>
    </xf>
    <xf numFmtId="0" fontId="22" fillId="2" borderId="2" xfId="0" applyFont="1" applyFill="1" applyBorder="1" applyAlignment="1">
      <alignment horizontal="center" vertical="center"/>
    </xf>
    <xf numFmtId="0" fontId="16" fillId="2" borderId="0" xfId="0" applyFont="1" applyFill="1"/>
    <xf numFmtId="0" fontId="21" fillId="0" borderId="2" xfId="0" applyFont="1" applyBorder="1" applyAlignment="1">
      <alignment horizontal="center" vertical="center" wrapText="1"/>
    </xf>
    <xf numFmtId="0" fontId="16" fillId="0" borderId="2" xfId="0" applyFont="1" applyBorder="1" applyAlignment="1">
      <alignment horizontal="justify" vertical="center"/>
    </xf>
    <xf numFmtId="0" fontId="23" fillId="0" borderId="2" xfId="0" applyFont="1" applyBorder="1" applyAlignment="1">
      <alignment horizontal="justify" vertical="center"/>
    </xf>
    <xf numFmtId="0" fontId="26" fillId="0" borderId="2" xfId="0" applyFont="1" applyBorder="1" applyAlignment="1">
      <alignment horizontal="justify" vertical="center"/>
    </xf>
    <xf numFmtId="0" fontId="27" fillId="0" borderId="2" xfId="0" applyFont="1" applyBorder="1" applyAlignment="1">
      <alignment horizontal="justify" vertical="center" wrapText="1"/>
    </xf>
    <xf numFmtId="0" fontId="25" fillId="0" borderId="2" xfId="0" applyFont="1" applyBorder="1" applyAlignment="1">
      <alignment horizontal="justify" vertical="center" wrapText="1"/>
    </xf>
    <xf numFmtId="0" fontId="16" fillId="0" borderId="2" xfId="0" applyFont="1" applyBorder="1" applyAlignment="1">
      <alignment horizontal="justify" vertical="top" wrapText="1"/>
    </xf>
    <xf numFmtId="0" fontId="20" fillId="2" borderId="20" xfId="0" applyFont="1" applyFill="1" applyBorder="1" applyAlignment="1">
      <alignment horizontal="center" wrapText="1"/>
    </xf>
    <xf numFmtId="0" fontId="21" fillId="2" borderId="21" xfId="0" applyFont="1" applyFill="1" applyBorder="1" applyAlignment="1">
      <alignment horizontal="center" vertical="center"/>
    </xf>
    <xf numFmtId="0" fontId="0" fillId="2" borderId="1" xfId="0" applyFill="1" applyBorder="1" applyAlignment="1">
      <alignment horizontal="center" wrapText="1"/>
    </xf>
    <xf numFmtId="0" fontId="16" fillId="2" borderId="22" xfId="0" applyFont="1" applyFill="1" applyBorder="1" applyAlignment="1">
      <alignment horizontal="center" vertical="center"/>
    </xf>
    <xf numFmtId="2" fontId="16" fillId="2" borderId="22" xfId="0" applyNumberFormat="1" applyFont="1" applyFill="1" applyBorder="1" applyAlignment="1">
      <alignment horizontal="center" vertical="center"/>
    </xf>
    <xf numFmtId="2" fontId="16" fillId="2" borderId="0" xfId="0" applyNumberFormat="1" applyFont="1" applyFill="1" applyAlignment="1">
      <alignment horizontal="center" vertical="center"/>
    </xf>
    <xf numFmtId="9" fontId="16" fillId="2" borderId="22" xfId="4" applyFont="1" applyFill="1" applyBorder="1" applyAlignment="1">
      <alignment horizontal="center" vertical="center"/>
    </xf>
    <xf numFmtId="0" fontId="20" fillId="2" borderId="23" xfId="0" applyFont="1" applyFill="1" applyBorder="1" applyAlignment="1">
      <alignment horizontal="center" wrapText="1"/>
    </xf>
    <xf numFmtId="0" fontId="20" fillId="2" borderId="27" xfId="0" applyFont="1" applyFill="1" applyBorder="1" applyAlignment="1">
      <alignment horizontal="center"/>
    </xf>
    <xf numFmtId="0" fontId="20" fillId="2" borderId="28" xfId="0" applyFont="1"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0" xfId="0" applyFill="1"/>
    <xf numFmtId="0" fontId="22" fillId="2" borderId="0" xfId="0" applyFont="1" applyFill="1" applyAlignment="1">
      <alignment horizontal="center" vertical="center"/>
    </xf>
    <xf numFmtId="2" fontId="23" fillId="2" borderId="0" xfId="0" applyNumberFormat="1" applyFont="1" applyFill="1" applyAlignment="1">
      <alignment horizontal="center" vertical="center"/>
    </xf>
    <xf numFmtId="0" fontId="21" fillId="0" borderId="20" xfId="0" applyFont="1" applyBorder="1" applyAlignment="1">
      <alignment horizontal="center"/>
    </xf>
    <xf numFmtId="0" fontId="21" fillId="0" borderId="23" xfId="0" applyFont="1" applyBorder="1" applyAlignment="1">
      <alignment horizontal="center"/>
    </xf>
    <xf numFmtId="9" fontId="21" fillId="2" borderId="21" xfId="0" applyNumberFormat="1" applyFont="1" applyFill="1" applyBorder="1" applyAlignment="1">
      <alignment horizontal="center"/>
    </xf>
    <xf numFmtId="9" fontId="21" fillId="2" borderId="24" xfId="0" applyNumberFormat="1" applyFont="1" applyFill="1" applyBorder="1" applyAlignment="1">
      <alignment horizontal="center"/>
    </xf>
    <xf numFmtId="0" fontId="9" fillId="2" borderId="2" xfId="1" applyFont="1" applyFill="1" applyBorder="1" applyAlignment="1">
      <alignment horizontal="center" vertical="center" wrapText="1"/>
    </xf>
    <xf numFmtId="0" fontId="9" fillId="0" borderId="2" xfId="1" applyFont="1" applyBorder="1" applyAlignment="1">
      <alignment horizontal="center" vertical="center"/>
    </xf>
    <xf numFmtId="0" fontId="9" fillId="0" borderId="2" xfId="1" applyFont="1" applyBorder="1" applyAlignment="1" applyProtection="1">
      <alignment horizontal="center" vertical="center"/>
      <protection locked="0"/>
    </xf>
    <xf numFmtId="0" fontId="1" fillId="2" borderId="0" xfId="1" applyFill="1" applyAlignment="1">
      <alignment vertical="center"/>
    </xf>
    <xf numFmtId="0" fontId="21" fillId="4" borderId="2" xfId="0" applyFont="1" applyFill="1" applyBorder="1" applyAlignment="1">
      <alignment vertical="center"/>
    </xf>
    <xf numFmtId="0" fontId="21" fillId="5" borderId="2" xfId="0" applyFont="1" applyFill="1" applyBorder="1" applyAlignment="1">
      <alignment vertical="center" wrapText="1"/>
    </xf>
    <xf numFmtId="0" fontId="1" fillId="0" borderId="2" xfId="1" applyBorder="1"/>
    <xf numFmtId="0" fontId="30" fillId="2" borderId="0" xfId="1" applyFont="1" applyFill="1" applyAlignment="1">
      <alignment vertical="center" wrapText="1"/>
    </xf>
    <xf numFmtId="0" fontId="32" fillId="2" borderId="0" xfId="0" applyFont="1" applyFill="1"/>
    <xf numFmtId="2" fontId="32" fillId="2" borderId="0" xfId="0" applyNumberFormat="1" applyFont="1" applyFill="1"/>
    <xf numFmtId="0" fontId="31" fillId="2" borderId="0" xfId="0" applyFont="1" applyFill="1" applyAlignment="1">
      <alignment vertical="center" wrapText="1"/>
    </xf>
    <xf numFmtId="0" fontId="34" fillId="2" borderId="0" xfId="0" applyFont="1" applyFill="1"/>
    <xf numFmtId="0" fontId="30" fillId="2" borderId="0" xfId="1" applyFont="1" applyFill="1" applyAlignment="1">
      <alignment vertical="center"/>
    </xf>
    <xf numFmtId="0" fontId="30" fillId="2" borderId="0" xfId="1" applyFont="1" applyFill="1" applyAlignment="1" applyProtection="1">
      <alignment vertical="center"/>
      <protection locked="0"/>
    </xf>
    <xf numFmtId="0" fontId="31" fillId="2" borderId="0" xfId="0" applyFont="1" applyFill="1" applyAlignment="1">
      <alignment vertical="center"/>
    </xf>
    <xf numFmtId="0" fontId="33" fillId="2" borderId="0" xfId="1" applyFont="1" applyFill="1"/>
    <xf numFmtId="0" fontId="0" fillId="2" borderId="3" xfId="0" applyFill="1" applyBorder="1"/>
    <xf numFmtId="0" fontId="0" fillId="2" borderId="36" xfId="0" applyFill="1" applyBorder="1"/>
    <xf numFmtId="2" fontId="21" fillId="0" borderId="24" xfId="0" applyNumberFormat="1" applyFont="1" applyFill="1" applyBorder="1" applyAlignment="1">
      <alignment horizontal="center" vertical="center"/>
    </xf>
    <xf numFmtId="0" fontId="1" fillId="0" borderId="0" xfId="1" applyAlignment="1">
      <alignment horizontal="center"/>
    </xf>
    <xf numFmtId="0" fontId="20" fillId="2" borderId="25" xfId="0" applyFont="1" applyFill="1" applyBorder="1" applyAlignment="1">
      <alignment horizontal="left"/>
    </xf>
    <xf numFmtId="0" fontId="20" fillId="2" borderId="26" xfId="0" applyFont="1" applyFill="1" applyBorder="1" applyAlignment="1">
      <alignment horizontal="left"/>
    </xf>
    <xf numFmtId="0" fontId="6"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1" fillId="0" borderId="2" xfId="1" applyBorder="1" applyAlignment="1">
      <alignment horizontal="center" vertical="center"/>
    </xf>
    <xf numFmtId="0" fontId="16" fillId="0" borderId="3" xfId="0" applyFont="1" applyFill="1" applyBorder="1" applyAlignment="1">
      <alignment horizontal="left" wrapText="1"/>
    </xf>
    <xf numFmtId="0" fontId="16" fillId="0" borderId="0" xfId="0" applyFont="1" applyFill="1" applyAlignment="1">
      <alignment horizontal="left" wrapText="1"/>
    </xf>
    <xf numFmtId="0" fontId="16" fillId="0" borderId="36" xfId="0" applyFont="1" applyFill="1" applyBorder="1" applyAlignment="1">
      <alignment horizontal="left" wrapText="1"/>
    </xf>
    <xf numFmtId="0" fontId="16" fillId="2" borderId="3" xfId="0" applyFont="1" applyFill="1" applyBorder="1" applyAlignment="1">
      <alignment horizontal="left" wrapText="1"/>
    </xf>
    <xf numFmtId="0" fontId="16" fillId="2" borderId="0" xfId="0" applyFont="1" applyFill="1" applyAlignment="1">
      <alignment horizontal="left" wrapText="1"/>
    </xf>
    <xf numFmtId="0" fontId="16" fillId="2" borderId="36" xfId="0" applyFont="1" applyFill="1" applyBorder="1" applyAlignment="1">
      <alignment horizontal="left" wrapText="1"/>
    </xf>
    <xf numFmtId="0" fontId="16" fillId="2" borderId="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36" xfId="0" applyFont="1" applyFill="1" applyBorder="1" applyAlignment="1">
      <alignment horizontal="left" vertical="top" wrapText="1"/>
    </xf>
    <xf numFmtId="0" fontId="16" fillId="2" borderId="37" xfId="0" applyFont="1" applyFill="1" applyBorder="1" applyAlignment="1">
      <alignment horizontal="left" vertical="top" wrapText="1"/>
    </xf>
    <xf numFmtId="0" fontId="16" fillId="2" borderId="38" xfId="0" applyFont="1" applyFill="1" applyBorder="1" applyAlignment="1">
      <alignment horizontal="left" vertical="top" wrapText="1"/>
    </xf>
    <xf numFmtId="0" fontId="16" fillId="2" borderId="39" xfId="0" applyFont="1" applyFill="1" applyBorder="1" applyAlignment="1">
      <alignment horizontal="left" vertical="top" wrapText="1"/>
    </xf>
    <xf numFmtId="0" fontId="1" fillId="2" borderId="20" xfId="1" applyFill="1" applyBorder="1" applyAlignment="1">
      <alignment horizontal="center" vertical="center"/>
    </xf>
    <xf numFmtId="0" fontId="1" fillId="2" borderId="35" xfId="1" applyFill="1" applyBorder="1" applyAlignment="1">
      <alignment horizontal="center"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28" fillId="2" borderId="35"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42" xfId="1" applyFont="1" applyFill="1" applyBorder="1" applyAlignment="1">
      <alignment horizontal="center" vertical="center" wrapText="1"/>
    </xf>
    <xf numFmtId="0" fontId="28" fillId="2" borderId="6" xfId="1"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8" fillId="2" borderId="14"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29" fillId="2" borderId="4" xfId="1" applyFont="1" applyFill="1" applyBorder="1" applyAlignment="1">
      <alignment horizontal="center" vertical="center"/>
    </xf>
    <xf numFmtId="0" fontId="29" fillId="2" borderId="5" xfId="1" applyFont="1" applyFill="1" applyBorder="1" applyAlignment="1">
      <alignment horizontal="center" vertical="center"/>
    </xf>
    <xf numFmtId="0" fontId="29" fillId="2" borderId="32" xfId="1" applyFont="1" applyFill="1" applyBorder="1" applyAlignment="1">
      <alignment horizontal="center" vertical="center"/>
    </xf>
    <xf numFmtId="0" fontId="29" fillId="2" borderId="4" xfId="1" applyFont="1" applyFill="1" applyBorder="1" applyAlignment="1" applyProtection="1">
      <alignment horizontal="center" vertical="center"/>
      <protection locked="0"/>
    </xf>
    <xf numFmtId="0" fontId="29" fillId="2" borderId="5" xfId="1" applyFont="1" applyFill="1" applyBorder="1" applyAlignment="1" applyProtection="1">
      <alignment horizontal="center" vertical="center"/>
      <protection locked="0"/>
    </xf>
    <xf numFmtId="0" fontId="29" fillId="2" borderId="32" xfId="1" applyFont="1" applyFill="1" applyBorder="1" applyAlignment="1" applyProtection="1">
      <alignment horizontal="center" vertical="center"/>
      <protection locked="0"/>
    </xf>
    <xf numFmtId="0" fontId="3" fillId="3" borderId="2"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14" fontId="13" fillId="0" borderId="4" xfId="1" applyNumberFormat="1" applyFont="1" applyBorder="1" applyAlignment="1" applyProtection="1">
      <alignment horizontal="center" vertical="center" wrapText="1"/>
      <protection locked="0"/>
    </xf>
    <xf numFmtId="14" fontId="13" fillId="0" borderId="11" xfId="1" applyNumberFormat="1" applyFont="1" applyBorder="1" applyAlignment="1" applyProtection="1">
      <alignment horizontal="center" vertical="center" wrapText="1"/>
      <protection locked="0"/>
    </xf>
    <xf numFmtId="0" fontId="14" fillId="0" borderId="2" xfId="1" applyFont="1" applyBorder="1" applyAlignment="1" applyProtection="1">
      <alignment horizontal="center" vertical="center" wrapText="1"/>
      <protection locked="0"/>
    </xf>
    <xf numFmtId="0" fontId="14" fillId="0" borderId="2" xfId="1" applyFont="1" applyBorder="1" applyAlignment="1" applyProtection="1">
      <alignment horizontal="center" vertical="center"/>
      <protection locked="0"/>
    </xf>
    <xf numFmtId="0" fontId="19" fillId="0" borderId="13" xfId="1" applyFont="1" applyBorder="1" applyAlignment="1">
      <alignment horizontal="center" vertical="center"/>
    </xf>
    <xf numFmtId="0" fontId="2" fillId="2" borderId="2"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4" fillId="2" borderId="2" xfId="1" applyFont="1" applyFill="1" applyBorder="1" applyAlignment="1" applyProtection="1">
      <alignment horizontal="center" vertical="center"/>
      <protection locked="0"/>
    </xf>
    <xf numFmtId="0" fontId="3" fillId="0" borderId="2" xfId="1" applyFont="1" applyBorder="1" applyAlignment="1">
      <alignment horizontal="left" vertical="center" wrapText="1"/>
    </xf>
    <xf numFmtId="0" fontId="2" fillId="0" borderId="2" xfId="1" applyFont="1" applyBorder="1" applyAlignment="1">
      <alignment horizontal="left" vertical="center" wrapText="1"/>
    </xf>
    <xf numFmtId="49" fontId="3" fillId="2" borderId="2" xfId="1" applyNumberFormat="1" applyFont="1" applyFill="1" applyBorder="1" applyAlignment="1" applyProtection="1">
      <alignment horizontal="center" vertical="center" wrapText="1"/>
      <protection locked="0"/>
    </xf>
    <xf numFmtId="3" fontId="3" fillId="2" borderId="2" xfId="1" applyNumberFormat="1" applyFont="1" applyFill="1" applyBorder="1" applyAlignment="1" applyProtection="1">
      <alignment horizontal="center" vertical="center" wrapText="1"/>
      <protection locked="0"/>
    </xf>
    <xf numFmtId="49" fontId="3" fillId="2" borderId="4" xfId="1" applyNumberFormat="1" applyFont="1" applyFill="1" applyBorder="1" applyAlignment="1" applyProtection="1">
      <alignment horizontal="center" vertical="center" wrapText="1"/>
      <protection locked="0"/>
    </xf>
    <xf numFmtId="49" fontId="3" fillId="2" borderId="5" xfId="1" applyNumberFormat="1" applyFont="1" applyFill="1" applyBorder="1" applyAlignment="1" applyProtection="1">
      <alignment horizontal="center" vertical="center" wrapText="1"/>
      <protection locked="0"/>
    </xf>
    <xf numFmtId="49" fontId="3" fillId="2" borderId="11" xfId="1" applyNumberFormat="1" applyFont="1" applyFill="1" applyBorder="1" applyAlignment="1" applyProtection="1">
      <alignment horizontal="center" vertical="center" wrapText="1"/>
      <protection locked="0"/>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4" xfId="1" applyFont="1" applyFill="1" applyBorder="1" applyAlignment="1" applyProtection="1">
      <alignment horizontal="center"/>
      <protection locked="0"/>
    </xf>
    <xf numFmtId="0" fontId="3" fillId="2" borderId="11" xfId="1" applyFont="1" applyFill="1" applyBorder="1" applyAlignment="1" applyProtection="1">
      <alignment horizontal="center"/>
      <protection locked="0"/>
    </xf>
    <xf numFmtId="1" fontId="1" fillId="0" borderId="0" xfId="1" applyNumberFormat="1" applyAlignment="1">
      <alignment horizontal="center"/>
    </xf>
    <xf numFmtId="0" fontId="3" fillId="3" borderId="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164" fontId="3" fillId="3" borderId="4" xfId="1" applyNumberFormat="1" applyFont="1" applyFill="1" applyBorder="1" applyAlignment="1" applyProtection="1">
      <alignment horizontal="center" vertical="center" wrapText="1"/>
      <protection locked="0"/>
    </xf>
    <xf numFmtId="164" fontId="3" fillId="3" borderId="5" xfId="1" applyNumberFormat="1" applyFont="1" applyFill="1" applyBorder="1" applyAlignment="1" applyProtection="1">
      <alignment horizontal="center" vertical="center" wrapText="1"/>
      <protection locked="0"/>
    </xf>
    <xf numFmtId="164" fontId="3" fillId="3" borderId="11" xfId="1" applyNumberFormat="1" applyFont="1" applyFill="1" applyBorder="1" applyAlignment="1" applyProtection="1">
      <alignment horizontal="center" vertical="center" wrapText="1"/>
      <protection locked="0"/>
    </xf>
    <xf numFmtId="0" fontId="3" fillId="3" borderId="8" xfId="1" applyFont="1" applyFill="1" applyBorder="1" applyAlignment="1">
      <alignment horizontal="justify" vertical="center" wrapText="1"/>
    </xf>
    <xf numFmtId="0" fontId="3" fillId="3" borderId="9" xfId="1" applyFont="1" applyFill="1" applyBorder="1" applyAlignment="1">
      <alignment horizontal="justify" vertical="center" wrapText="1"/>
    </xf>
    <xf numFmtId="0" fontId="3" fillId="3" borderId="10" xfId="1" applyFont="1" applyFill="1" applyBorder="1" applyAlignment="1">
      <alignment horizontal="justify" vertical="center" wrapText="1"/>
    </xf>
    <xf numFmtId="49" fontId="3" fillId="2" borderId="2" xfId="1" applyNumberFormat="1" applyFont="1" applyFill="1" applyBorder="1" applyAlignment="1" applyProtection="1">
      <alignment horizontal="justify" vertical="distributed" wrapText="1"/>
      <protection locked="0"/>
    </xf>
    <xf numFmtId="0" fontId="3" fillId="0" borderId="2" xfId="1" applyFont="1" applyBorder="1" applyAlignment="1" applyProtection="1">
      <alignment horizontal="center" vertical="center" wrapText="1"/>
      <protection locked="0"/>
    </xf>
    <xf numFmtId="0" fontId="3" fillId="3" borderId="2" xfId="1" applyFont="1" applyFill="1" applyBorder="1" applyAlignment="1">
      <alignment horizontal="center" vertical="center" wrapText="1" readingOrder="1"/>
    </xf>
  </cellXfs>
  <cellStyles count="5">
    <cellStyle name="Millares" xfId="2" builtinId="3"/>
    <cellStyle name="Moneda" xfId="3" builtinId="4"/>
    <cellStyle name="Normal" xfId="0" builtinId="0"/>
    <cellStyle name="Normal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901127</xdr:colOff>
      <xdr:row>0</xdr:row>
      <xdr:rowOff>34637</xdr:rowOff>
    </xdr:from>
    <xdr:to>
      <xdr:col>1</xdr:col>
      <xdr:colOff>2736165</xdr:colOff>
      <xdr:row>2</xdr:row>
      <xdr:rowOff>428300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20672" y="34637"/>
          <a:ext cx="1835038" cy="1432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215327</xdr:colOff>
      <xdr:row>0</xdr:row>
      <xdr:rowOff>9525</xdr:rowOff>
    </xdr:from>
    <xdr:to>
      <xdr:col>1</xdr:col>
      <xdr:colOff>409575</xdr:colOff>
      <xdr:row>2</xdr:row>
      <xdr:rowOff>206033</xdr:rowOff>
    </xdr:to>
    <xdr:pic>
      <xdr:nvPicPr>
        <xdr:cNvPr id="2" name="1 Imagen">
          <a:extLst>
            <a:ext uri="{FF2B5EF4-FFF2-40B4-BE49-F238E27FC236}">
              <a16:creationId xmlns:a16="http://schemas.microsoft.com/office/drawing/2014/main" id="{F2EA6E96-2DBF-4430-B9BA-374BA0F38A56}"/>
            </a:ext>
          </a:extLst>
        </xdr:cNvPr>
        <xdr:cNvPicPr>
          <a:picLocks noChangeAspect="1"/>
        </xdr:cNvPicPr>
      </xdr:nvPicPr>
      <xdr:blipFill>
        <a:blip xmlns:r="http://schemas.openxmlformats.org/officeDocument/2006/relationships" r:embed="rId1"/>
        <a:stretch>
          <a:fillRect/>
        </a:stretch>
      </xdr:blipFill>
      <xdr:spPr>
        <a:xfrm>
          <a:off x="215327" y="9525"/>
          <a:ext cx="803848" cy="6727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797218</xdr:colOff>
      <xdr:row>0</xdr:row>
      <xdr:rowOff>136070</xdr:rowOff>
    </xdr:from>
    <xdr:to>
      <xdr:col>0</xdr:col>
      <xdr:colOff>2632256</xdr:colOff>
      <xdr:row>2</xdr:row>
      <xdr:rowOff>806824</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97218" y="136070"/>
          <a:ext cx="1835038" cy="14327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0"/>
  <sheetViews>
    <sheetView workbookViewId="0">
      <selection activeCell="D9" sqref="D9"/>
    </sheetView>
  </sheetViews>
  <sheetFormatPr baseColWidth="10" defaultRowHeight="12.75" x14ac:dyDescent="0.2"/>
  <cols>
    <col min="1" max="1" width="46" customWidth="1"/>
    <col min="2" max="2" width="42.5703125" customWidth="1"/>
    <col min="3" max="3" width="36.28515625" customWidth="1"/>
    <col min="4" max="4" width="47.85546875" customWidth="1"/>
    <col min="5" max="5" width="17.28515625" bestFit="1" customWidth="1"/>
  </cols>
  <sheetData>
    <row r="1" spans="1:7" ht="18.75" x14ac:dyDescent="0.3">
      <c r="A1" s="25" t="s">
        <v>71</v>
      </c>
      <c r="B1" s="25" t="s">
        <v>224</v>
      </c>
      <c r="C1" s="25" t="s">
        <v>19</v>
      </c>
      <c r="D1" s="25" t="s">
        <v>272</v>
      </c>
      <c r="E1" s="25" t="s">
        <v>259</v>
      </c>
      <c r="F1" s="25" t="s">
        <v>26</v>
      </c>
    </row>
    <row r="2" spans="1:7" ht="15.75" x14ac:dyDescent="0.25">
      <c r="C2" s="26" t="s">
        <v>260</v>
      </c>
      <c r="D2" s="26" t="s">
        <v>253</v>
      </c>
      <c r="F2" s="26" t="s">
        <v>262</v>
      </c>
    </row>
    <row r="3" spans="1:7" ht="15.75" x14ac:dyDescent="0.25">
      <c r="A3" s="26" t="s">
        <v>37</v>
      </c>
      <c r="B3" s="26" t="s">
        <v>225</v>
      </c>
      <c r="C3" s="26" t="s">
        <v>261</v>
      </c>
      <c r="D3" s="26" t="s">
        <v>252</v>
      </c>
      <c r="F3" s="26" t="s">
        <v>263</v>
      </c>
      <c r="G3" s="35"/>
    </row>
    <row r="4" spans="1:7" ht="15.75" x14ac:dyDescent="0.25">
      <c r="A4" s="26" t="s">
        <v>38</v>
      </c>
      <c r="B4" s="26" t="s">
        <v>226</v>
      </c>
      <c r="C4" s="26"/>
      <c r="D4" s="26" t="s">
        <v>254</v>
      </c>
      <c r="F4" s="26" t="s">
        <v>264</v>
      </c>
      <c r="G4" s="35"/>
    </row>
    <row r="5" spans="1:7" ht="15.75" x14ac:dyDescent="0.25">
      <c r="A5" s="26" t="s">
        <v>39</v>
      </c>
      <c r="B5" s="26" t="s">
        <v>227</v>
      </c>
      <c r="C5" s="26"/>
      <c r="D5" s="26" t="s">
        <v>255</v>
      </c>
      <c r="F5" s="26" t="s">
        <v>265</v>
      </c>
      <c r="G5" s="35"/>
    </row>
    <row r="6" spans="1:7" ht="15.75" x14ac:dyDescent="0.25">
      <c r="A6" s="26" t="s">
        <v>40</v>
      </c>
      <c r="B6" s="26" t="s">
        <v>228</v>
      </c>
      <c r="C6" s="26"/>
      <c r="D6" s="26" t="s">
        <v>256</v>
      </c>
      <c r="F6" s="26" t="s">
        <v>270</v>
      </c>
    </row>
    <row r="7" spans="1:7" ht="15.75" x14ac:dyDescent="0.25">
      <c r="A7" s="26" t="s">
        <v>41</v>
      </c>
      <c r="B7" s="26" t="s">
        <v>229</v>
      </c>
      <c r="C7" s="26"/>
      <c r="D7" s="26" t="s">
        <v>257</v>
      </c>
      <c r="F7" s="26"/>
    </row>
    <row r="8" spans="1:7" ht="15.75" x14ac:dyDescent="0.25">
      <c r="A8" s="26" t="s">
        <v>42</v>
      </c>
      <c r="B8" s="26" t="s">
        <v>230</v>
      </c>
      <c r="C8" s="26"/>
      <c r="D8" s="26" t="s">
        <v>281</v>
      </c>
      <c r="F8" s="26" t="s">
        <v>266</v>
      </c>
    </row>
    <row r="9" spans="1:7" ht="15.75" x14ac:dyDescent="0.25">
      <c r="A9" s="26" t="s">
        <v>43</v>
      </c>
      <c r="B9" s="26" t="s">
        <v>231</v>
      </c>
      <c r="D9" s="26"/>
      <c r="F9" s="26" t="s">
        <v>267</v>
      </c>
    </row>
    <row r="10" spans="1:7" ht="15.75" x14ac:dyDescent="0.25">
      <c r="A10" s="26" t="s">
        <v>44</v>
      </c>
      <c r="B10" s="26" t="s">
        <v>232</v>
      </c>
      <c r="D10" s="26" t="s">
        <v>278</v>
      </c>
      <c r="F10" s="26" t="s">
        <v>269</v>
      </c>
    </row>
    <row r="11" spans="1:7" ht="15.75" x14ac:dyDescent="0.25">
      <c r="A11" s="26" t="s">
        <v>45</v>
      </c>
      <c r="B11" s="26" t="s">
        <v>233</v>
      </c>
      <c r="D11" s="26"/>
      <c r="F11" s="26" t="s">
        <v>268</v>
      </c>
    </row>
    <row r="12" spans="1:7" ht="15.75" x14ac:dyDescent="0.25">
      <c r="A12" s="26" t="s">
        <v>46</v>
      </c>
      <c r="B12" s="26" t="s">
        <v>234</v>
      </c>
      <c r="F12" s="26" t="s">
        <v>271</v>
      </c>
    </row>
    <row r="13" spans="1:7" ht="15.75" x14ac:dyDescent="0.25">
      <c r="A13" s="26" t="s">
        <v>47</v>
      </c>
      <c r="B13" s="26" t="s">
        <v>235</v>
      </c>
      <c r="D13" s="26" t="s">
        <v>279</v>
      </c>
      <c r="F13" s="26"/>
    </row>
    <row r="14" spans="1:7" ht="15.75" x14ac:dyDescent="0.25">
      <c r="A14" s="26" t="s">
        <v>48</v>
      </c>
      <c r="B14" s="26" t="s">
        <v>236</v>
      </c>
    </row>
    <row r="15" spans="1:7" ht="15.75" x14ac:dyDescent="0.25">
      <c r="A15" s="26" t="s">
        <v>49</v>
      </c>
      <c r="B15" s="26" t="s">
        <v>237</v>
      </c>
    </row>
    <row r="16" spans="1:7" ht="15.75" x14ac:dyDescent="0.25">
      <c r="A16" s="26" t="s">
        <v>50</v>
      </c>
      <c r="B16" s="26" t="s">
        <v>239</v>
      </c>
    </row>
    <row r="17" spans="1:2" ht="15.75" x14ac:dyDescent="0.25">
      <c r="A17" s="26" t="s">
        <v>51</v>
      </c>
      <c r="B17" s="26" t="s">
        <v>240</v>
      </c>
    </row>
    <row r="18" spans="1:2" ht="15.75" x14ac:dyDescent="0.25">
      <c r="A18" s="26" t="s">
        <v>52</v>
      </c>
      <c r="B18" s="26" t="s">
        <v>238</v>
      </c>
    </row>
    <row r="19" spans="1:2" ht="15.75" x14ac:dyDescent="0.25">
      <c r="A19" s="26" t="s">
        <v>53</v>
      </c>
      <c r="B19" s="26" t="s">
        <v>241</v>
      </c>
    </row>
    <row r="20" spans="1:2" ht="15.75" x14ac:dyDescent="0.25">
      <c r="A20" s="26" t="s">
        <v>54</v>
      </c>
      <c r="B20" s="26" t="s">
        <v>242</v>
      </c>
    </row>
    <row r="21" spans="1:2" ht="15.75" x14ac:dyDescent="0.25">
      <c r="A21" s="26" t="s">
        <v>55</v>
      </c>
      <c r="B21" s="26" t="s">
        <v>243</v>
      </c>
    </row>
    <row r="22" spans="1:2" ht="15.75" x14ac:dyDescent="0.25">
      <c r="A22" s="26" t="s">
        <v>56</v>
      </c>
      <c r="B22" s="26" t="s">
        <v>244</v>
      </c>
    </row>
    <row r="23" spans="1:2" ht="15.75" x14ac:dyDescent="0.25">
      <c r="A23" s="26" t="s">
        <v>57</v>
      </c>
      <c r="B23" s="26" t="s">
        <v>245</v>
      </c>
    </row>
    <row r="24" spans="1:2" ht="15.75" x14ac:dyDescent="0.25">
      <c r="A24" s="26" t="s">
        <v>58</v>
      </c>
      <c r="B24" s="26" t="s">
        <v>246</v>
      </c>
    </row>
    <row r="25" spans="1:2" ht="15.75" x14ac:dyDescent="0.25">
      <c r="A25" s="26" t="s">
        <v>59</v>
      </c>
      <c r="B25" s="26" t="s">
        <v>247</v>
      </c>
    </row>
    <row r="26" spans="1:2" ht="15.75" x14ac:dyDescent="0.25">
      <c r="A26" s="26" t="s">
        <v>60</v>
      </c>
      <c r="B26" s="26" t="s">
        <v>248</v>
      </c>
    </row>
    <row r="27" spans="1:2" ht="15.75" x14ac:dyDescent="0.25">
      <c r="A27" s="26" t="s">
        <v>61</v>
      </c>
      <c r="B27" s="26" t="s">
        <v>249</v>
      </c>
    </row>
    <row r="28" spans="1:2" ht="15.75" x14ac:dyDescent="0.25">
      <c r="A28" s="26" t="s">
        <v>62</v>
      </c>
      <c r="B28" s="26" t="s">
        <v>251</v>
      </c>
    </row>
    <row r="29" spans="1:2" ht="15.75" x14ac:dyDescent="0.25">
      <c r="A29" s="26" t="s">
        <v>63</v>
      </c>
      <c r="B29" s="26" t="s">
        <v>250</v>
      </c>
    </row>
    <row r="30" spans="1:2" ht="15.75" x14ac:dyDescent="0.25">
      <c r="A30" s="26" t="s">
        <v>64</v>
      </c>
      <c r="B30" s="26"/>
    </row>
    <row r="31" spans="1:2" ht="15.75" x14ac:dyDescent="0.25">
      <c r="A31" s="26" t="s">
        <v>65</v>
      </c>
    </row>
    <row r="32" spans="1:2" ht="15.75" x14ac:dyDescent="0.25">
      <c r="A32" s="26" t="s">
        <v>66</v>
      </c>
    </row>
    <row r="33" spans="1:1" ht="15.75" x14ac:dyDescent="0.25">
      <c r="A33" s="26" t="s">
        <v>67</v>
      </c>
    </row>
    <row r="34" spans="1:1" ht="15.75" x14ac:dyDescent="0.25">
      <c r="A34" s="26" t="s">
        <v>68</v>
      </c>
    </row>
    <row r="35" spans="1:1" ht="15.75" x14ac:dyDescent="0.25">
      <c r="A35" s="26" t="s">
        <v>69</v>
      </c>
    </row>
    <row r="36" spans="1:1" ht="15.75" x14ac:dyDescent="0.25">
      <c r="A36" s="26" t="s">
        <v>70</v>
      </c>
    </row>
    <row r="37" spans="1:1" ht="15.75" x14ac:dyDescent="0.25">
      <c r="A37" s="26" t="s">
        <v>72</v>
      </c>
    </row>
    <row r="38" spans="1:1" ht="15.75" x14ac:dyDescent="0.25">
      <c r="A38" s="26" t="s">
        <v>73</v>
      </c>
    </row>
    <row r="39" spans="1:1" ht="15.75" x14ac:dyDescent="0.25">
      <c r="A39" s="26" t="s">
        <v>74</v>
      </c>
    </row>
    <row r="40" spans="1:1" ht="15.75" x14ac:dyDescent="0.25">
      <c r="A40" s="26" t="s">
        <v>75</v>
      </c>
    </row>
    <row r="41" spans="1:1" ht="15.75" x14ac:dyDescent="0.25">
      <c r="A41" s="26" t="s">
        <v>76</v>
      </c>
    </row>
    <row r="42" spans="1:1" ht="15.75" x14ac:dyDescent="0.25">
      <c r="A42" s="26" t="s">
        <v>77</v>
      </c>
    </row>
    <row r="43" spans="1:1" ht="15.75" x14ac:dyDescent="0.25">
      <c r="A43" s="26" t="s">
        <v>78</v>
      </c>
    </row>
    <row r="44" spans="1:1" ht="15.75" x14ac:dyDescent="0.25">
      <c r="A44" s="26" t="s">
        <v>79</v>
      </c>
    </row>
    <row r="45" spans="1:1" ht="15.75" x14ac:dyDescent="0.25">
      <c r="A45" s="26" t="s">
        <v>80</v>
      </c>
    </row>
    <row r="46" spans="1:1" ht="15.75" x14ac:dyDescent="0.25">
      <c r="A46" s="26" t="s">
        <v>81</v>
      </c>
    </row>
    <row r="47" spans="1:1" ht="15.75" x14ac:dyDescent="0.25">
      <c r="A47" s="26" t="s">
        <v>82</v>
      </c>
    </row>
    <row r="48" spans="1:1" ht="15.75" x14ac:dyDescent="0.25">
      <c r="A48" s="26" t="s">
        <v>83</v>
      </c>
    </row>
    <row r="49" spans="1:1" ht="15.75" x14ac:dyDescent="0.25">
      <c r="A49" s="26" t="s">
        <v>84</v>
      </c>
    </row>
    <row r="50" spans="1:1" ht="15.75" x14ac:dyDescent="0.25">
      <c r="A50" s="26" t="s">
        <v>85</v>
      </c>
    </row>
    <row r="51" spans="1:1" ht="15.75" x14ac:dyDescent="0.25">
      <c r="A51" s="26" t="s">
        <v>86</v>
      </c>
    </row>
    <row r="52" spans="1:1" ht="15.75" x14ac:dyDescent="0.25">
      <c r="A52" s="26" t="s">
        <v>87</v>
      </c>
    </row>
    <row r="53" spans="1:1" ht="15.75" x14ac:dyDescent="0.25">
      <c r="A53" s="26" t="s">
        <v>88</v>
      </c>
    </row>
    <row r="54" spans="1:1" ht="15.75" x14ac:dyDescent="0.25">
      <c r="A54" s="26" t="s">
        <v>89</v>
      </c>
    </row>
    <row r="55" spans="1:1" ht="15.75" x14ac:dyDescent="0.25">
      <c r="A55" s="26" t="s">
        <v>90</v>
      </c>
    </row>
    <row r="56" spans="1:1" ht="15.75" x14ac:dyDescent="0.25">
      <c r="A56" s="26" t="s">
        <v>91</v>
      </c>
    </row>
    <row r="57" spans="1:1" ht="15.75" x14ac:dyDescent="0.25">
      <c r="A57" s="26" t="s">
        <v>92</v>
      </c>
    </row>
    <row r="58" spans="1:1" ht="15.75" x14ac:dyDescent="0.25">
      <c r="A58" s="26" t="s">
        <v>93</v>
      </c>
    </row>
    <row r="59" spans="1:1" ht="15.75" x14ac:dyDescent="0.25">
      <c r="A59" s="26" t="s">
        <v>94</v>
      </c>
    </row>
    <row r="60" spans="1:1" ht="15.75" x14ac:dyDescent="0.25">
      <c r="A60" s="26" t="s">
        <v>95</v>
      </c>
    </row>
    <row r="61" spans="1:1" ht="15.75" x14ac:dyDescent="0.25">
      <c r="A61" s="26" t="s">
        <v>96</v>
      </c>
    </row>
    <row r="62" spans="1:1" ht="15.75" x14ac:dyDescent="0.25">
      <c r="A62" s="26" t="s">
        <v>97</v>
      </c>
    </row>
    <row r="63" spans="1:1" ht="15.75" x14ac:dyDescent="0.25">
      <c r="A63" s="26" t="s">
        <v>98</v>
      </c>
    </row>
    <row r="64" spans="1:1" ht="15.75" x14ac:dyDescent="0.25">
      <c r="A64" s="26" t="s">
        <v>99</v>
      </c>
    </row>
    <row r="65" spans="1:1" ht="15.75" x14ac:dyDescent="0.25">
      <c r="A65" s="26" t="s">
        <v>100</v>
      </c>
    </row>
    <row r="66" spans="1:1" ht="15.75" x14ac:dyDescent="0.25">
      <c r="A66" s="26" t="s">
        <v>101</v>
      </c>
    </row>
    <row r="67" spans="1:1" ht="15.75" x14ac:dyDescent="0.25">
      <c r="A67" s="26" t="s">
        <v>102</v>
      </c>
    </row>
    <row r="68" spans="1:1" ht="15.75" x14ac:dyDescent="0.25">
      <c r="A68" s="26" t="s">
        <v>103</v>
      </c>
    </row>
    <row r="69" spans="1:1" ht="15.75" x14ac:dyDescent="0.25">
      <c r="A69" s="26" t="s">
        <v>104</v>
      </c>
    </row>
    <row r="70" spans="1:1" ht="15.75" x14ac:dyDescent="0.25">
      <c r="A70" s="26" t="s">
        <v>105</v>
      </c>
    </row>
    <row r="71" spans="1:1" ht="15.75" x14ac:dyDescent="0.25">
      <c r="A71" s="26" t="s">
        <v>106</v>
      </c>
    </row>
    <row r="72" spans="1:1" ht="15.75" x14ac:dyDescent="0.25">
      <c r="A72" s="26" t="s">
        <v>107</v>
      </c>
    </row>
    <row r="73" spans="1:1" ht="15.75" x14ac:dyDescent="0.25">
      <c r="A73" s="26" t="s">
        <v>108</v>
      </c>
    </row>
    <row r="74" spans="1:1" ht="15.75" x14ac:dyDescent="0.25">
      <c r="A74" s="26" t="s">
        <v>109</v>
      </c>
    </row>
    <row r="75" spans="1:1" ht="15.75" x14ac:dyDescent="0.25">
      <c r="A75" s="26" t="s">
        <v>110</v>
      </c>
    </row>
    <row r="76" spans="1:1" ht="15.75" x14ac:dyDescent="0.25">
      <c r="A76" s="26" t="s">
        <v>111</v>
      </c>
    </row>
    <row r="77" spans="1:1" ht="15.75" x14ac:dyDescent="0.25">
      <c r="A77" s="26" t="s">
        <v>112</v>
      </c>
    </row>
    <row r="78" spans="1:1" ht="15.75" x14ac:dyDescent="0.25">
      <c r="A78" s="26" t="s">
        <v>113</v>
      </c>
    </row>
    <row r="79" spans="1:1" ht="15.75" x14ac:dyDescent="0.25">
      <c r="A79" s="26" t="s">
        <v>114</v>
      </c>
    </row>
    <row r="80" spans="1:1" ht="15.75" x14ac:dyDescent="0.25">
      <c r="A80" s="26" t="s">
        <v>115</v>
      </c>
    </row>
    <row r="81" spans="1:1" ht="15.75" x14ac:dyDescent="0.25">
      <c r="A81" s="26" t="s">
        <v>116</v>
      </c>
    </row>
    <row r="82" spans="1:1" ht="15.75" x14ac:dyDescent="0.25">
      <c r="A82" s="26" t="s">
        <v>117</v>
      </c>
    </row>
    <row r="83" spans="1:1" ht="15.75" x14ac:dyDescent="0.25">
      <c r="A83" s="26" t="s">
        <v>118</v>
      </c>
    </row>
    <row r="84" spans="1:1" ht="15.75" x14ac:dyDescent="0.25">
      <c r="A84" s="26" t="s">
        <v>119</v>
      </c>
    </row>
    <row r="85" spans="1:1" ht="15.75" x14ac:dyDescent="0.25">
      <c r="A85" s="26" t="s">
        <v>120</v>
      </c>
    </row>
    <row r="86" spans="1:1" ht="15.75" x14ac:dyDescent="0.25">
      <c r="A86" s="26" t="s">
        <v>121</v>
      </c>
    </row>
    <row r="87" spans="1:1" ht="15.75" x14ac:dyDescent="0.25">
      <c r="A87" s="26" t="s">
        <v>122</v>
      </c>
    </row>
    <row r="88" spans="1:1" ht="15.75" x14ac:dyDescent="0.25">
      <c r="A88" s="26" t="s">
        <v>123</v>
      </c>
    </row>
    <row r="89" spans="1:1" ht="15.75" x14ac:dyDescent="0.25">
      <c r="A89" s="26" t="s">
        <v>124</v>
      </c>
    </row>
    <row r="90" spans="1:1" ht="15.75" x14ac:dyDescent="0.25">
      <c r="A90" s="26" t="s">
        <v>158</v>
      </c>
    </row>
    <row r="91" spans="1:1" ht="15.75" x14ac:dyDescent="0.25">
      <c r="A91" s="26" t="s">
        <v>125</v>
      </c>
    </row>
    <row r="92" spans="1:1" ht="15.75" x14ac:dyDescent="0.25">
      <c r="A92" s="26" t="s">
        <v>126</v>
      </c>
    </row>
    <row r="93" spans="1:1" ht="15.75" x14ac:dyDescent="0.25">
      <c r="A93" s="26" t="s">
        <v>127</v>
      </c>
    </row>
    <row r="94" spans="1:1" ht="15.75" x14ac:dyDescent="0.25">
      <c r="A94" s="26" t="s">
        <v>128</v>
      </c>
    </row>
    <row r="95" spans="1:1" ht="15.75" x14ac:dyDescent="0.25">
      <c r="A95" s="26" t="s">
        <v>129</v>
      </c>
    </row>
    <row r="96" spans="1:1" ht="15.75" x14ac:dyDescent="0.25">
      <c r="A96" s="26" t="s">
        <v>130</v>
      </c>
    </row>
    <row r="97" spans="1:1" ht="15.75" x14ac:dyDescent="0.25">
      <c r="A97" s="26" t="s">
        <v>131</v>
      </c>
    </row>
    <row r="98" spans="1:1" ht="15.75" x14ac:dyDescent="0.25">
      <c r="A98" s="26" t="s">
        <v>132</v>
      </c>
    </row>
    <row r="99" spans="1:1" ht="15.75" x14ac:dyDescent="0.25">
      <c r="A99" s="26" t="s">
        <v>133</v>
      </c>
    </row>
    <row r="100" spans="1:1" ht="15.75" x14ac:dyDescent="0.25">
      <c r="A100" s="26" t="s">
        <v>134</v>
      </c>
    </row>
    <row r="101" spans="1:1" ht="15.75" x14ac:dyDescent="0.25">
      <c r="A101" s="26" t="s">
        <v>135</v>
      </c>
    </row>
    <row r="102" spans="1:1" ht="15.75" x14ac:dyDescent="0.25">
      <c r="A102" s="26" t="s">
        <v>136</v>
      </c>
    </row>
    <row r="103" spans="1:1" ht="15.75" x14ac:dyDescent="0.25">
      <c r="A103" s="26" t="s">
        <v>137</v>
      </c>
    </row>
    <row r="104" spans="1:1" ht="15.75" x14ac:dyDescent="0.25">
      <c r="A104" s="26" t="s">
        <v>138</v>
      </c>
    </row>
    <row r="105" spans="1:1" ht="15.75" x14ac:dyDescent="0.25">
      <c r="A105" s="26" t="s">
        <v>139</v>
      </c>
    </row>
    <row r="106" spans="1:1" ht="15.75" x14ac:dyDescent="0.25">
      <c r="A106" s="26" t="s">
        <v>140</v>
      </c>
    </row>
    <row r="107" spans="1:1" ht="15.75" x14ac:dyDescent="0.25">
      <c r="A107" s="26" t="s">
        <v>141</v>
      </c>
    </row>
    <row r="108" spans="1:1" ht="15.75" x14ac:dyDescent="0.25">
      <c r="A108" s="26" t="s">
        <v>142</v>
      </c>
    </row>
    <row r="109" spans="1:1" ht="15.75" x14ac:dyDescent="0.25">
      <c r="A109" s="26" t="s">
        <v>143</v>
      </c>
    </row>
    <row r="110" spans="1:1" ht="15.75" x14ac:dyDescent="0.25">
      <c r="A110" s="26" t="s">
        <v>280</v>
      </c>
    </row>
    <row r="111" spans="1:1" ht="15.75" x14ac:dyDescent="0.25">
      <c r="A111" s="26" t="s">
        <v>144</v>
      </c>
    </row>
    <row r="112" spans="1:1" ht="15.75" x14ac:dyDescent="0.25">
      <c r="A112" s="26" t="s">
        <v>145</v>
      </c>
    </row>
    <row r="113" spans="1:1" ht="15.75" x14ac:dyDescent="0.25">
      <c r="A113" s="26" t="s">
        <v>146</v>
      </c>
    </row>
    <row r="114" spans="1:1" ht="15.75" x14ac:dyDescent="0.25">
      <c r="A114" s="26" t="s">
        <v>147</v>
      </c>
    </row>
    <row r="115" spans="1:1" ht="15.75" x14ac:dyDescent="0.25">
      <c r="A115" s="26" t="s">
        <v>148</v>
      </c>
    </row>
    <row r="116" spans="1:1" ht="15.75" x14ac:dyDescent="0.25">
      <c r="A116" s="26" t="s">
        <v>149</v>
      </c>
    </row>
    <row r="117" spans="1:1" ht="15.75" x14ac:dyDescent="0.25">
      <c r="A117" s="26" t="s">
        <v>150</v>
      </c>
    </row>
    <row r="118" spans="1:1" ht="15.75" x14ac:dyDescent="0.25">
      <c r="A118" s="26" t="s">
        <v>151</v>
      </c>
    </row>
    <row r="119" spans="1:1" ht="15.75" x14ac:dyDescent="0.25">
      <c r="A119" s="26" t="s">
        <v>152</v>
      </c>
    </row>
    <row r="120" spans="1:1" ht="15.75" x14ac:dyDescent="0.25">
      <c r="A120" s="26" t="s">
        <v>153</v>
      </c>
    </row>
    <row r="121" spans="1:1" ht="15.75" x14ac:dyDescent="0.25">
      <c r="A121" s="26" t="s">
        <v>154</v>
      </c>
    </row>
    <row r="122" spans="1:1" ht="15.75" x14ac:dyDescent="0.25">
      <c r="A122" s="26" t="s">
        <v>155</v>
      </c>
    </row>
    <row r="123" spans="1:1" ht="15.75" x14ac:dyDescent="0.25">
      <c r="A123" s="26" t="s">
        <v>156</v>
      </c>
    </row>
    <row r="124" spans="1:1" ht="15.75" x14ac:dyDescent="0.25">
      <c r="A124" s="26" t="s">
        <v>157</v>
      </c>
    </row>
    <row r="125" spans="1:1" ht="15.75" x14ac:dyDescent="0.25">
      <c r="A125" s="26" t="s">
        <v>159</v>
      </c>
    </row>
    <row r="126" spans="1:1" ht="15.75" x14ac:dyDescent="0.25">
      <c r="A126" s="26" t="s">
        <v>160</v>
      </c>
    </row>
    <row r="127" spans="1:1" ht="15.75" x14ac:dyDescent="0.25">
      <c r="A127" s="26" t="s">
        <v>161</v>
      </c>
    </row>
    <row r="128" spans="1:1" ht="15.75" x14ac:dyDescent="0.25">
      <c r="A128" s="26" t="s">
        <v>162</v>
      </c>
    </row>
    <row r="129" spans="1:1" ht="15.75" x14ac:dyDescent="0.25">
      <c r="A129" s="26" t="s">
        <v>163</v>
      </c>
    </row>
    <row r="130" spans="1:1" ht="15.75" x14ac:dyDescent="0.25">
      <c r="A130" s="26" t="s">
        <v>164</v>
      </c>
    </row>
    <row r="131" spans="1:1" ht="15.75" x14ac:dyDescent="0.25">
      <c r="A131" s="26" t="s">
        <v>165</v>
      </c>
    </row>
    <row r="132" spans="1:1" ht="15.75" x14ac:dyDescent="0.25">
      <c r="A132" s="26" t="s">
        <v>166</v>
      </c>
    </row>
    <row r="133" spans="1:1" ht="15.75" x14ac:dyDescent="0.25">
      <c r="A133" s="26" t="s">
        <v>167</v>
      </c>
    </row>
    <row r="134" spans="1:1" ht="15.75" x14ac:dyDescent="0.25">
      <c r="A134" s="26" t="s">
        <v>168</v>
      </c>
    </row>
    <row r="135" spans="1:1" ht="15.75" x14ac:dyDescent="0.25">
      <c r="A135" s="26" t="s">
        <v>169</v>
      </c>
    </row>
    <row r="136" spans="1:1" ht="15.75" x14ac:dyDescent="0.25">
      <c r="A136" s="26" t="s">
        <v>170</v>
      </c>
    </row>
    <row r="137" spans="1:1" ht="15.75" x14ac:dyDescent="0.25">
      <c r="A137" s="26" t="s">
        <v>171</v>
      </c>
    </row>
    <row r="138" spans="1:1" ht="15.75" x14ac:dyDescent="0.25">
      <c r="A138" s="26" t="s">
        <v>172</v>
      </c>
    </row>
    <row r="139" spans="1:1" ht="15.75" x14ac:dyDescent="0.25">
      <c r="A139" s="26" t="s">
        <v>173</v>
      </c>
    </row>
    <row r="140" spans="1:1" ht="15.75" x14ac:dyDescent="0.25">
      <c r="A140" s="26" t="s">
        <v>174</v>
      </c>
    </row>
    <row r="141" spans="1:1" ht="15.75" x14ac:dyDescent="0.25">
      <c r="A141" s="26" t="s">
        <v>175</v>
      </c>
    </row>
    <row r="142" spans="1:1" ht="15.75" x14ac:dyDescent="0.25">
      <c r="A142" s="26" t="s">
        <v>176</v>
      </c>
    </row>
    <row r="143" spans="1:1" ht="15.75" x14ac:dyDescent="0.25">
      <c r="A143" s="26" t="s">
        <v>177</v>
      </c>
    </row>
    <row r="144" spans="1:1" ht="15.75" x14ac:dyDescent="0.25">
      <c r="A144" s="26" t="s">
        <v>178</v>
      </c>
    </row>
    <row r="145" spans="1:1" ht="15.75" x14ac:dyDescent="0.25">
      <c r="A145" s="26" t="s">
        <v>179</v>
      </c>
    </row>
    <row r="146" spans="1:1" ht="15.75" x14ac:dyDescent="0.25">
      <c r="A146" s="26" t="s">
        <v>180</v>
      </c>
    </row>
    <row r="147" spans="1:1" ht="15.75" x14ac:dyDescent="0.25">
      <c r="A147" s="26" t="s">
        <v>181</v>
      </c>
    </row>
    <row r="148" spans="1:1" ht="15.75" x14ac:dyDescent="0.25">
      <c r="A148" s="26" t="s">
        <v>182</v>
      </c>
    </row>
    <row r="149" spans="1:1" ht="15.75" x14ac:dyDescent="0.25">
      <c r="A149" s="26" t="s">
        <v>183</v>
      </c>
    </row>
    <row r="150" spans="1:1" ht="15.75" x14ac:dyDescent="0.25">
      <c r="A150" s="26" t="s">
        <v>206</v>
      </c>
    </row>
    <row r="151" spans="1:1" ht="15.75" x14ac:dyDescent="0.25">
      <c r="A151" s="26" t="s">
        <v>184</v>
      </c>
    </row>
    <row r="152" spans="1:1" ht="15.75" x14ac:dyDescent="0.25">
      <c r="A152" s="26" t="s">
        <v>185</v>
      </c>
    </row>
    <row r="153" spans="1:1" ht="15.75" x14ac:dyDescent="0.25">
      <c r="A153" s="26" t="s">
        <v>186</v>
      </c>
    </row>
    <row r="154" spans="1:1" ht="15.75" x14ac:dyDescent="0.25">
      <c r="A154" s="26" t="s">
        <v>187</v>
      </c>
    </row>
    <row r="155" spans="1:1" ht="15.75" x14ac:dyDescent="0.25">
      <c r="A155" s="26" t="s">
        <v>188</v>
      </c>
    </row>
    <row r="156" spans="1:1" ht="15.75" x14ac:dyDescent="0.25">
      <c r="A156" s="26" t="s">
        <v>189</v>
      </c>
    </row>
    <row r="157" spans="1:1" ht="15.75" x14ac:dyDescent="0.25">
      <c r="A157" s="26" t="s">
        <v>190</v>
      </c>
    </row>
    <row r="158" spans="1:1" ht="15.75" x14ac:dyDescent="0.25">
      <c r="A158" s="26" t="s">
        <v>191</v>
      </c>
    </row>
    <row r="159" spans="1:1" ht="15.75" x14ac:dyDescent="0.25">
      <c r="A159" s="26" t="s">
        <v>192</v>
      </c>
    </row>
    <row r="160" spans="1:1" ht="15.75" x14ac:dyDescent="0.25">
      <c r="A160" s="26" t="s">
        <v>193</v>
      </c>
    </row>
    <row r="161" spans="1:1" ht="15.75" x14ac:dyDescent="0.25">
      <c r="A161" s="26" t="s">
        <v>194</v>
      </c>
    </row>
    <row r="162" spans="1:1" ht="15.75" x14ac:dyDescent="0.25">
      <c r="A162" s="26" t="s">
        <v>195</v>
      </c>
    </row>
    <row r="163" spans="1:1" ht="15.75" x14ac:dyDescent="0.25">
      <c r="A163" s="26" t="s">
        <v>196</v>
      </c>
    </row>
    <row r="164" spans="1:1" ht="15.75" x14ac:dyDescent="0.25">
      <c r="A164" s="26" t="s">
        <v>197</v>
      </c>
    </row>
    <row r="165" spans="1:1" ht="15.75" x14ac:dyDescent="0.25">
      <c r="A165" s="26" t="s">
        <v>198</v>
      </c>
    </row>
    <row r="166" spans="1:1" ht="15.75" x14ac:dyDescent="0.25">
      <c r="A166" s="26" t="s">
        <v>199</v>
      </c>
    </row>
    <row r="167" spans="1:1" ht="15.75" x14ac:dyDescent="0.25">
      <c r="A167" s="26" t="s">
        <v>200</v>
      </c>
    </row>
    <row r="168" spans="1:1" ht="15.75" x14ac:dyDescent="0.25">
      <c r="A168" s="26" t="s">
        <v>201</v>
      </c>
    </row>
    <row r="169" spans="1:1" ht="15.75" x14ac:dyDescent="0.25">
      <c r="A169" s="26" t="s">
        <v>202</v>
      </c>
    </row>
    <row r="170" spans="1:1" ht="15.75" x14ac:dyDescent="0.25">
      <c r="A170" s="26" t="s">
        <v>203</v>
      </c>
    </row>
    <row r="171" spans="1:1" ht="15.75" x14ac:dyDescent="0.25">
      <c r="A171" s="26" t="s">
        <v>204</v>
      </c>
    </row>
    <row r="172" spans="1:1" ht="15.75" x14ac:dyDescent="0.25">
      <c r="A172" s="26" t="s">
        <v>205</v>
      </c>
    </row>
    <row r="173" spans="1:1" ht="15.75" x14ac:dyDescent="0.25">
      <c r="A173" s="26" t="s">
        <v>207</v>
      </c>
    </row>
    <row r="174" spans="1:1" ht="15.75" x14ac:dyDescent="0.25">
      <c r="A174" s="26" t="s">
        <v>208</v>
      </c>
    </row>
    <row r="175" spans="1:1" ht="15.75" x14ac:dyDescent="0.25">
      <c r="A175" s="26" t="s">
        <v>209</v>
      </c>
    </row>
    <row r="176" spans="1:1" ht="15.75" x14ac:dyDescent="0.25">
      <c r="A176" s="26" t="s">
        <v>210</v>
      </c>
    </row>
    <row r="177" spans="1:1" ht="15.75" x14ac:dyDescent="0.25">
      <c r="A177" s="26" t="s">
        <v>211</v>
      </c>
    </row>
    <row r="178" spans="1:1" ht="15.75" x14ac:dyDescent="0.25">
      <c r="A178" s="26" t="s">
        <v>212</v>
      </c>
    </row>
    <row r="179" spans="1:1" ht="15.75" x14ac:dyDescent="0.25">
      <c r="A179" s="26" t="s">
        <v>213</v>
      </c>
    </row>
    <row r="180" spans="1:1" ht="15.75" x14ac:dyDescent="0.25">
      <c r="A180" s="26" t="s">
        <v>214</v>
      </c>
    </row>
    <row r="181" spans="1:1" ht="15.75" x14ac:dyDescent="0.25">
      <c r="A181" s="26" t="s">
        <v>215</v>
      </c>
    </row>
    <row r="182" spans="1:1" ht="15.75" x14ac:dyDescent="0.25">
      <c r="A182" s="26" t="s">
        <v>216</v>
      </c>
    </row>
    <row r="183" spans="1:1" ht="15.75" x14ac:dyDescent="0.25">
      <c r="A183" s="26" t="s">
        <v>223</v>
      </c>
    </row>
    <row r="184" spans="1:1" ht="15.75" x14ac:dyDescent="0.25">
      <c r="A184" s="26" t="s">
        <v>217</v>
      </c>
    </row>
    <row r="185" spans="1:1" ht="15.75" x14ac:dyDescent="0.25">
      <c r="A185" s="26" t="s">
        <v>218</v>
      </c>
    </row>
    <row r="186" spans="1:1" ht="15.75" x14ac:dyDescent="0.25">
      <c r="A186" s="26" t="s">
        <v>219</v>
      </c>
    </row>
    <row r="187" spans="1:1" ht="15.75" x14ac:dyDescent="0.25">
      <c r="A187" s="26" t="s">
        <v>220</v>
      </c>
    </row>
    <row r="188" spans="1:1" ht="15.75" x14ac:dyDescent="0.25">
      <c r="A188" s="26" t="s">
        <v>221</v>
      </c>
    </row>
    <row r="189" spans="1:1" ht="15.75" x14ac:dyDescent="0.25">
      <c r="A189" s="26" t="s">
        <v>222</v>
      </c>
    </row>
    <row r="190" spans="1:1" ht="15.75" x14ac:dyDescent="0.25">
      <c r="A190" s="27" t="s">
        <v>258</v>
      </c>
    </row>
  </sheetData>
  <customSheetViews>
    <customSheetView guid="{5F564FA0-2AEB-42F5-8861-84276B0E4AED}" state="hidden">
      <selection activeCell="D9" sqref="D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2"/>
  <sheetViews>
    <sheetView showGridLines="0" view="pageBreakPreview" zoomScale="55" zoomScaleNormal="55" zoomScaleSheetLayoutView="55" workbookViewId="0">
      <selection activeCell="F2" sqref="F2"/>
    </sheetView>
  </sheetViews>
  <sheetFormatPr baseColWidth="10" defaultColWidth="11.42578125" defaultRowHeight="15" x14ac:dyDescent="0.25"/>
  <cols>
    <col min="1" max="1" width="7.7109375" style="5" bestFit="1" customWidth="1"/>
    <col min="2" max="2" width="74.28515625" style="5" customWidth="1"/>
    <col min="3" max="3" width="70" style="5" customWidth="1"/>
    <col min="4" max="6" width="52.5703125" style="5" customWidth="1"/>
    <col min="7" max="8" width="6.140625" style="127" bestFit="1" customWidth="1"/>
    <col min="9" max="9" width="14.5703125" style="5" bestFit="1" customWidth="1"/>
    <col min="10" max="10" width="11.42578125" style="5"/>
    <col min="11" max="11" width="12.140625" style="5" bestFit="1" customWidth="1"/>
    <col min="12" max="12" width="11.42578125" style="5"/>
    <col min="13" max="13" width="12.140625" style="5" bestFit="1" customWidth="1"/>
    <col min="14" max="16" width="11.42578125" style="5"/>
    <col min="17" max="17" width="12.140625" style="5" bestFit="1" customWidth="1"/>
    <col min="18" max="16384" width="11.42578125" style="5"/>
  </cols>
  <sheetData>
    <row r="1" spans="1:9" s="1" customFormat="1" ht="41.25" customHeight="1" x14ac:dyDescent="0.2">
      <c r="A1" s="141"/>
      <c r="B1" s="141"/>
      <c r="C1" s="134" t="s">
        <v>0</v>
      </c>
      <c r="D1" s="134"/>
      <c r="E1" s="134"/>
      <c r="F1" s="112" t="s">
        <v>490</v>
      </c>
      <c r="G1" s="119"/>
      <c r="H1" s="119"/>
    </row>
    <row r="2" spans="1:9" s="1" customFormat="1" ht="41.25" customHeight="1" x14ac:dyDescent="0.2">
      <c r="A2" s="141"/>
      <c r="B2" s="141"/>
      <c r="C2" s="135" t="s">
        <v>485</v>
      </c>
      <c r="D2" s="136"/>
      <c r="E2" s="137"/>
      <c r="F2" s="113" t="s">
        <v>502</v>
      </c>
      <c r="G2" s="124"/>
      <c r="H2" s="124"/>
    </row>
    <row r="3" spans="1:9" s="1" customFormat="1" ht="41.25" customHeight="1" x14ac:dyDescent="0.2">
      <c r="A3" s="141"/>
      <c r="B3" s="141"/>
      <c r="C3" s="138"/>
      <c r="D3" s="139"/>
      <c r="E3" s="140"/>
      <c r="F3" s="114" t="s">
        <v>489</v>
      </c>
      <c r="G3" s="125"/>
      <c r="H3" s="125"/>
    </row>
    <row r="4" spans="1:9" s="1" customFormat="1" ht="15.75" x14ac:dyDescent="0.25">
      <c r="B4" s="48" t="s">
        <v>282</v>
      </c>
      <c r="C4" s="49"/>
      <c r="D4" s="49"/>
      <c r="E4" s="49"/>
      <c r="F4" s="116"/>
      <c r="G4" s="126"/>
      <c r="H4" s="126"/>
      <c r="I4" s="81"/>
    </row>
    <row r="5" spans="1:9" s="1" customFormat="1" ht="15.75" x14ac:dyDescent="0.25">
      <c r="B5" s="50" t="s">
        <v>283</v>
      </c>
      <c r="C5" s="50"/>
      <c r="D5" s="50"/>
      <c r="E5" s="50"/>
      <c r="F5" s="117"/>
      <c r="G5" s="122"/>
      <c r="H5" s="122"/>
      <c r="I5" s="81"/>
    </row>
    <row r="6" spans="1:9" s="1" customFormat="1" ht="15.75" x14ac:dyDescent="0.25">
      <c r="B6" s="51" t="s">
        <v>284</v>
      </c>
      <c r="C6" s="51" t="s">
        <v>285</v>
      </c>
      <c r="D6" s="51" t="s">
        <v>286</v>
      </c>
      <c r="E6" s="51" t="s">
        <v>287</v>
      </c>
      <c r="F6" s="82" t="s">
        <v>472</v>
      </c>
      <c r="G6" s="120"/>
      <c r="H6" s="120"/>
      <c r="I6" s="81"/>
    </row>
    <row r="7" spans="1:9" s="1" customFormat="1" ht="73.150000000000006" customHeight="1" x14ac:dyDescent="0.25">
      <c r="A7" s="52">
        <v>1</v>
      </c>
      <c r="B7" s="53" t="s">
        <v>491</v>
      </c>
      <c r="C7" s="54" t="s">
        <v>288</v>
      </c>
      <c r="D7" s="55"/>
      <c r="E7" s="56">
        <f>+G7*H7</f>
        <v>0</v>
      </c>
      <c r="F7" s="83"/>
      <c r="G7" s="121">
        <f>+$C$126</f>
        <v>0.3</v>
      </c>
      <c r="H7" s="120">
        <f>+IF(D7="SI",1,IF(D7="PARCIALMENTE",0.6,IF(D7="NO",0.2,0)))</f>
        <v>0</v>
      </c>
    </row>
    <row r="8" spans="1:9" s="1" customFormat="1" ht="31.5" x14ac:dyDescent="0.25">
      <c r="A8" s="47" t="s">
        <v>290</v>
      </c>
      <c r="B8" s="57" t="s">
        <v>291</v>
      </c>
      <c r="C8" s="58" t="s">
        <v>292</v>
      </c>
      <c r="D8" s="59"/>
      <c r="E8" s="60">
        <f>+G8*H8</f>
        <v>0</v>
      </c>
      <c r="F8" s="84"/>
      <c r="G8" s="121">
        <f>+$C$127/4</f>
        <v>0.17499999999999999</v>
      </c>
      <c r="H8" s="120">
        <f>+IF(D8="SI",1,IF(D8="PARCIALMENTE",0.6,IF(D8="NO",0.2,0)))</f>
        <v>0</v>
      </c>
    </row>
    <row r="9" spans="1:9" s="1" customFormat="1" ht="31.5" x14ac:dyDescent="0.25">
      <c r="A9" s="47" t="s">
        <v>293</v>
      </c>
      <c r="B9" s="57" t="s">
        <v>294</v>
      </c>
      <c r="C9" s="58" t="s">
        <v>292</v>
      </c>
      <c r="D9" s="59"/>
      <c r="E9" s="60">
        <f>+G9*H9</f>
        <v>0</v>
      </c>
      <c r="F9" s="85"/>
      <c r="G9" s="121">
        <f>+$C$127/4</f>
        <v>0.17499999999999999</v>
      </c>
      <c r="H9" s="120">
        <f>+IF(D9="SI",1,IF(D9="PARCIALMENTE",0.6,IF(D9="NO",0.2,0)))</f>
        <v>0</v>
      </c>
    </row>
    <row r="10" spans="1:9" s="1" customFormat="1" ht="31.5" x14ac:dyDescent="0.25">
      <c r="A10" s="47" t="s">
        <v>295</v>
      </c>
      <c r="B10" s="57" t="s">
        <v>296</v>
      </c>
      <c r="C10" s="58" t="s">
        <v>292</v>
      </c>
      <c r="D10" s="59"/>
      <c r="E10" s="60">
        <f>+G10*H10</f>
        <v>0</v>
      </c>
      <c r="F10" s="57"/>
      <c r="G10" s="121">
        <f t="shared" ref="G10:G11" si="0">+$C$127/4</f>
        <v>0.17499999999999999</v>
      </c>
      <c r="H10" s="120">
        <f>+IF(D10="SI",1,IF(D10="PARCIALMENTE",0.6,IF(D10="NO",0.2,0)))</f>
        <v>0</v>
      </c>
    </row>
    <row r="11" spans="1:9" s="1" customFormat="1" ht="31.5" x14ac:dyDescent="0.25">
      <c r="A11" s="47" t="s">
        <v>297</v>
      </c>
      <c r="B11" s="57" t="s">
        <v>298</v>
      </c>
      <c r="C11" s="58" t="s">
        <v>292</v>
      </c>
      <c r="D11" s="59"/>
      <c r="E11" s="60">
        <f>+G11*H11</f>
        <v>0</v>
      </c>
      <c r="F11" s="85"/>
      <c r="G11" s="121">
        <f t="shared" si="0"/>
        <v>0.17499999999999999</v>
      </c>
      <c r="H11" s="120">
        <f>+IF(D11="SI",1,IF(D11="PARCIALMENTE",0.6,IF(D11="NO",0.2,0)))</f>
        <v>0</v>
      </c>
    </row>
    <row r="12" spans="1:9" s="1" customFormat="1" ht="15.75" x14ac:dyDescent="0.25">
      <c r="A12" s="47"/>
      <c r="B12" s="51" t="s">
        <v>299</v>
      </c>
      <c r="C12" s="51" t="s">
        <v>285</v>
      </c>
      <c r="D12" s="51" t="s">
        <v>286</v>
      </c>
      <c r="E12" s="51" t="s">
        <v>287</v>
      </c>
      <c r="F12" s="63"/>
      <c r="G12" s="122"/>
      <c r="H12" s="120"/>
    </row>
    <row r="13" spans="1:9" s="1" customFormat="1" ht="63" x14ac:dyDescent="0.25">
      <c r="A13" s="52">
        <v>2</v>
      </c>
      <c r="B13" s="53" t="s">
        <v>492</v>
      </c>
      <c r="C13" s="54" t="s">
        <v>288</v>
      </c>
      <c r="D13" s="55"/>
      <c r="E13" s="56">
        <f t="shared" ref="E13:E41" si="1">+G13*H13</f>
        <v>0</v>
      </c>
      <c r="F13" s="57"/>
      <c r="G13" s="121">
        <f>+$C$126</f>
        <v>0.3</v>
      </c>
      <c r="H13" s="120">
        <f t="shared" ref="H13:H41" si="2">+IF(D13="SI",1,IF(D13="PARCIALMENTE",0.6,IF(D13="NO",0.2,0)))</f>
        <v>0</v>
      </c>
    </row>
    <row r="14" spans="1:9" s="1" customFormat="1" ht="31.5" x14ac:dyDescent="0.25">
      <c r="A14" s="47" t="s">
        <v>300</v>
      </c>
      <c r="B14" s="61" t="s">
        <v>301</v>
      </c>
      <c r="C14" s="58" t="s">
        <v>292</v>
      </c>
      <c r="D14" s="59"/>
      <c r="E14" s="60">
        <f t="shared" si="1"/>
        <v>0</v>
      </c>
      <c r="F14" s="57"/>
      <c r="G14" s="121">
        <f>$C$127/2</f>
        <v>0.35</v>
      </c>
      <c r="H14" s="120">
        <f t="shared" si="2"/>
        <v>0</v>
      </c>
    </row>
    <row r="15" spans="1:9" s="1" customFormat="1" ht="31.5" x14ac:dyDescent="0.25">
      <c r="A15" s="47" t="s">
        <v>302</v>
      </c>
      <c r="B15" s="57" t="s">
        <v>303</v>
      </c>
      <c r="C15" s="58" t="s">
        <v>292</v>
      </c>
      <c r="D15" s="59"/>
      <c r="E15" s="60">
        <f t="shared" si="1"/>
        <v>0</v>
      </c>
      <c r="F15" s="57"/>
      <c r="G15" s="121">
        <f>$C$127/2</f>
        <v>0.35</v>
      </c>
      <c r="H15" s="120">
        <f t="shared" si="2"/>
        <v>0</v>
      </c>
    </row>
    <row r="16" spans="1:9" s="1" customFormat="1" ht="47.25" x14ac:dyDescent="0.25">
      <c r="A16" s="52">
        <v>3</v>
      </c>
      <c r="B16" s="62" t="s">
        <v>304</v>
      </c>
      <c r="C16" s="63" t="s">
        <v>288</v>
      </c>
      <c r="D16" s="59"/>
      <c r="E16" s="64">
        <f t="shared" si="1"/>
        <v>0</v>
      </c>
      <c r="F16" s="57"/>
      <c r="G16" s="121">
        <f>+$C$126</f>
        <v>0.3</v>
      </c>
      <c r="H16" s="120">
        <f t="shared" si="2"/>
        <v>0</v>
      </c>
    </row>
    <row r="17" spans="1:8" s="1" customFormat="1" ht="54" customHeight="1" x14ac:dyDescent="0.25">
      <c r="A17" s="47" t="s">
        <v>305</v>
      </c>
      <c r="B17" s="53" t="s">
        <v>306</v>
      </c>
      <c r="C17" s="54" t="s">
        <v>292</v>
      </c>
      <c r="D17" s="55"/>
      <c r="E17" s="56">
        <f t="shared" si="1"/>
        <v>0</v>
      </c>
      <c r="F17" s="57"/>
      <c r="G17" s="121">
        <f>$C$127/3</f>
        <v>0.23333333333333331</v>
      </c>
      <c r="H17" s="120">
        <f t="shared" si="2"/>
        <v>0</v>
      </c>
    </row>
    <row r="18" spans="1:8" s="1" customFormat="1" ht="31.5" x14ac:dyDescent="0.25">
      <c r="A18" s="47" t="s">
        <v>307</v>
      </c>
      <c r="B18" s="57" t="s">
        <v>308</v>
      </c>
      <c r="C18" s="58" t="s">
        <v>292</v>
      </c>
      <c r="D18" s="59"/>
      <c r="E18" s="60">
        <f t="shared" si="1"/>
        <v>0</v>
      </c>
      <c r="F18" s="57"/>
      <c r="G18" s="121">
        <f>$C$127/3</f>
        <v>0.23333333333333331</v>
      </c>
      <c r="H18" s="120">
        <f t="shared" si="2"/>
        <v>0</v>
      </c>
    </row>
    <row r="19" spans="1:8" s="1" customFormat="1" ht="31.5" x14ac:dyDescent="0.25">
      <c r="A19" s="47" t="s">
        <v>309</v>
      </c>
      <c r="B19" s="57" t="s">
        <v>310</v>
      </c>
      <c r="C19" s="58" t="s">
        <v>292</v>
      </c>
      <c r="D19" s="59"/>
      <c r="E19" s="60">
        <f t="shared" si="1"/>
        <v>0</v>
      </c>
      <c r="F19" s="83"/>
      <c r="G19" s="121">
        <f>$C$127/3</f>
        <v>0.23333333333333331</v>
      </c>
      <c r="H19" s="120">
        <f t="shared" si="2"/>
        <v>0</v>
      </c>
    </row>
    <row r="20" spans="1:8" s="1" customFormat="1" ht="64.900000000000006" customHeight="1" x14ac:dyDescent="0.25">
      <c r="A20" s="52">
        <v>4</v>
      </c>
      <c r="B20" s="53" t="s">
        <v>493</v>
      </c>
      <c r="C20" s="54" t="s">
        <v>288</v>
      </c>
      <c r="D20" s="55"/>
      <c r="E20" s="56">
        <f t="shared" si="1"/>
        <v>0</v>
      </c>
      <c r="F20" s="66"/>
      <c r="G20" s="121">
        <f>+$C$126</f>
        <v>0.3</v>
      </c>
      <c r="H20" s="120">
        <f t="shared" si="2"/>
        <v>0</v>
      </c>
    </row>
    <row r="21" spans="1:8" s="1" customFormat="1" ht="31.5" x14ac:dyDescent="0.25">
      <c r="A21" s="47" t="s">
        <v>311</v>
      </c>
      <c r="B21" s="57" t="s">
        <v>312</v>
      </c>
      <c r="C21" s="58" t="s">
        <v>292</v>
      </c>
      <c r="D21" s="59"/>
      <c r="E21" s="60">
        <f t="shared" si="1"/>
        <v>0</v>
      </c>
      <c r="F21" s="83"/>
      <c r="G21" s="121">
        <f>$C$127/2</f>
        <v>0.35</v>
      </c>
      <c r="H21" s="120">
        <f t="shared" si="2"/>
        <v>0</v>
      </c>
    </row>
    <row r="22" spans="1:8" s="1" customFormat="1" ht="31.5" x14ac:dyDescent="0.25">
      <c r="A22" s="47" t="s">
        <v>313</v>
      </c>
      <c r="B22" s="57" t="s">
        <v>314</v>
      </c>
      <c r="C22" s="58" t="s">
        <v>292</v>
      </c>
      <c r="D22" s="59"/>
      <c r="E22" s="60">
        <f t="shared" si="1"/>
        <v>0</v>
      </c>
      <c r="F22" s="57"/>
      <c r="G22" s="121">
        <f>$C$127/2</f>
        <v>0.35</v>
      </c>
      <c r="H22" s="120">
        <f t="shared" si="2"/>
        <v>0</v>
      </c>
    </row>
    <row r="23" spans="1:8" s="1" customFormat="1" ht="47.25" x14ac:dyDescent="0.25">
      <c r="A23" s="52">
        <v>5</v>
      </c>
      <c r="B23" s="53" t="s">
        <v>494</v>
      </c>
      <c r="C23" s="54" t="s">
        <v>288</v>
      </c>
      <c r="D23" s="55"/>
      <c r="E23" s="56">
        <f t="shared" si="1"/>
        <v>0</v>
      </c>
      <c r="F23" s="57"/>
      <c r="G23" s="121">
        <f>+$C$126</f>
        <v>0.3</v>
      </c>
      <c r="H23" s="120">
        <f t="shared" si="2"/>
        <v>0</v>
      </c>
    </row>
    <row r="24" spans="1:8" s="1" customFormat="1" ht="31.5" x14ac:dyDescent="0.25">
      <c r="A24" s="47" t="s">
        <v>315</v>
      </c>
      <c r="B24" s="57" t="s">
        <v>316</v>
      </c>
      <c r="C24" s="58" t="s">
        <v>292</v>
      </c>
      <c r="D24" s="59"/>
      <c r="E24" s="60">
        <f t="shared" si="1"/>
        <v>0</v>
      </c>
      <c r="F24" s="84"/>
      <c r="G24" s="121">
        <f>$C$127/2</f>
        <v>0.35</v>
      </c>
      <c r="H24" s="120">
        <f t="shared" si="2"/>
        <v>0</v>
      </c>
    </row>
    <row r="25" spans="1:8" s="1" customFormat="1" ht="31.5" x14ac:dyDescent="0.25">
      <c r="A25" s="47" t="s">
        <v>317</v>
      </c>
      <c r="B25" s="57" t="s">
        <v>318</v>
      </c>
      <c r="C25" s="58" t="s">
        <v>292</v>
      </c>
      <c r="D25" s="59"/>
      <c r="E25" s="60">
        <f t="shared" si="1"/>
        <v>0</v>
      </c>
      <c r="F25" s="57"/>
      <c r="G25" s="121">
        <f>$C$127/2</f>
        <v>0.35</v>
      </c>
      <c r="H25" s="120">
        <f t="shared" si="2"/>
        <v>0</v>
      </c>
    </row>
    <row r="26" spans="1:8" s="1" customFormat="1" ht="91.15" customHeight="1" x14ac:dyDescent="0.25">
      <c r="A26" s="52">
        <v>6</v>
      </c>
      <c r="B26" s="53" t="s">
        <v>495</v>
      </c>
      <c r="C26" s="54" t="s">
        <v>288</v>
      </c>
      <c r="D26" s="55"/>
      <c r="E26" s="56">
        <f t="shared" si="1"/>
        <v>0</v>
      </c>
      <c r="F26" s="57"/>
      <c r="G26" s="121">
        <f>+$C$126</f>
        <v>0.3</v>
      </c>
      <c r="H26" s="120">
        <f t="shared" si="2"/>
        <v>0</v>
      </c>
    </row>
    <row r="27" spans="1:8" s="1" customFormat="1" ht="31.5" x14ac:dyDescent="0.25">
      <c r="A27" s="47" t="s">
        <v>319</v>
      </c>
      <c r="B27" s="57" t="s">
        <v>320</v>
      </c>
      <c r="C27" s="58" t="s">
        <v>292</v>
      </c>
      <c r="D27" s="59"/>
      <c r="E27" s="60">
        <f t="shared" si="1"/>
        <v>0</v>
      </c>
      <c r="F27" s="83"/>
      <c r="G27" s="121">
        <f>+$C$127/2</f>
        <v>0.35</v>
      </c>
      <c r="H27" s="120">
        <f t="shared" si="2"/>
        <v>0</v>
      </c>
    </row>
    <row r="28" spans="1:8" s="1" customFormat="1" ht="15.75" x14ac:dyDescent="0.25">
      <c r="A28" s="47" t="s">
        <v>321</v>
      </c>
      <c r="B28" s="57" t="s">
        <v>322</v>
      </c>
      <c r="C28" s="58" t="s">
        <v>292</v>
      </c>
      <c r="D28" s="59"/>
      <c r="E28" s="60">
        <f t="shared" si="1"/>
        <v>0</v>
      </c>
      <c r="F28" s="57"/>
      <c r="G28" s="121">
        <f>+$C$127/2</f>
        <v>0.35</v>
      </c>
      <c r="H28" s="120">
        <f t="shared" si="2"/>
        <v>0</v>
      </c>
    </row>
    <row r="29" spans="1:8" s="1" customFormat="1" ht="80.45" customHeight="1" x14ac:dyDescent="0.25">
      <c r="A29" s="52">
        <v>7</v>
      </c>
      <c r="B29" s="53" t="s">
        <v>496</v>
      </c>
      <c r="C29" s="54" t="s">
        <v>288</v>
      </c>
      <c r="D29" s="55"/>
      <c r="E29" s="56">
        <f t="shared" si="1"/>
        <v>0</v>
      </c>
      <c r="F29" s="57"/>
      <c r="G29" s="121">
        <f>+$C$126</f>
        <v>0.3</v>
      </c>
      <c r="H29" s="120">
        <f t="shared" si="2"/>
        <v>0</v>
      </c>
    </row>
    <row r="30" spans="1:8" s="1" customFormat="1" ht="31.5" x14ac:dyDescent="0.25">
      <c r="A30" s="47" t="s">
        <v>323</v>
      </c>
      <c r="B30" s="57" t="s">
        <v>324</v>
      </c>
      <c r="C30" s="58" t="s">
        <v>292</v>
      </c>
      <c r="D30" s="59"/>
      <c r="E30" s="60">
        <f t="shared" si="1"/>
        <v>0</v>
      </c>
      <c r="F30" s="57"/>
      <c r="G30" s="121">
        <f>+$C$127/2</f>
        <v>0.35</v>
      </c>
      <c r="H30" s="120">
        <f t="shared" si="2"/>
        <v>0</v>
      </c>
    </row>
    <row r="31" spans="1:8" s="1" customFormat="1" ht="31.5" x14ac:dyDescent="0.25">
      <c r="A31" s="47" t="s">
        <v>325</v>
      </c>
      <c r="B31" s="57" t="s">
        <v>326</v>
      </c>
      <c r="C31" s="58" t="s">
        <v>292</v>
      </c>
      <c r="D31" s="59"/>
      <c r="E31" s="60">
        <f t="shared" si="1"/>
        <v>0</v>
      </c>
      <c r="F31" s="57"/>
      <c r="G31" s="121">
        <f>+$C$127/2</f>
        <v>0.35</v>
      </c>
      <c r="H31" s="120">
        <f t="shared" si="2"/>
        <v>0</v>
      </c>
    </row>
    <row r="32" spans="1:8" ht="47.25" x14ac:dyDescent="0.25">
      <c r="A32" s="52">
        <v>8</v>
      </c>
      <c r="B32" s="53" t="s">
        <v>497</v>
      </c>
      <c r="C32" s="54" t="s">
        <v>288</v>
      </c>
      <c r="D32" s="55"/>
      <c r="E32" s="56">
        <f t="shared" si="1"/>
        <v>0</v>
      </c>
      <c r="F32" s="57"/>
      <c r="G32" s="121">
        <f>+$C$126</f>
        <v>0.3</v>
      </c>
      <c r="H32" s="120">
        <f t="shared" si="2"/>
        <v>0</v>
      </c>
    </row>
    <row r="33" spans="1:8" ht="31.5" x14ac:dyDescent="0.25">
      <c r="A33" s="47" t="s">
        <v>327</v>
      </c>
      <c r="B33" s="57" t="s">
        <v>328</v>
      </c>
      <c r="C33" s="58" t="s">
        <v>292</v>
      </c>
      <c r="D33" s="59"/>
      <c r="E33" s="60">
        <f t="shared" si="1"/>
        <v>0</v>
      </c>
      <c r="F33" s="57"/>
      <c r="G33" s="121">
        <f>+$C$127/2</f>
        <v>0.35</v>
      </c>
      <c r="H33" s="120">
        <f t="shared" si="2"/>
        <v>0</v>
      </c>
    </row>
    <row r="34" spans="1:8" ht="31.5" x14ac:dyDescent="0.25">
      <c r="A34" s="47" t="s">
        <v>329</v>
      </c>
      <c r="B34" s="57" t="s">
        <v>330</v>
      </c>
      <c r="C34" s="58" t="s">
        <v>292</v>
      </c>
      <c r="D34" s="59"/>
      <c r="E34" s="60">
        <f t="shared" si="1"/>
        <v>0</v>
      </c>
      <c r="F34" s="57"/>
      <c r="G34" s="121">
        <f>+$C$127/2</f>
        <v>0.35</v>
      </c>
      <c r="H34" s="120">
        <f t="shared" si="2"/>
        <v>0</v>
      </c>
    </row>
    <row r="35" spans="1:8" ht="81.75" customHeight="1" x14ac:dyDescent="0.25">
      <c r="A35" s="52">
        <v>9</v>
      </c>
      <c r="B35" s="53" t="s">
        <v>498</v>
      </c>
      <c r="C35" s="54" t="s">
        <v>288</v>
      </c>
      <c r="D35" s="55"/>
      <c r="E35" s="56">
        <f t="shared" si="1"/>
        <v>0</v>
      </c>
      <c r="F35" s="57"/>
      <c r="G35" s="121">
        <f>+$C$126</f>
        <v>0.3</v>
      </c>
      <c r="H35" s="120">
        <f t="shared" si="2"/>
        <v>0</v>
      </c>
    </row>
    <row r="36" spans="1:8" ht="31.5" x14ac:dyDescent="0.25">
      <c r="A36" s="47" t="s">
        <v>331</v>
      </c>
      <c r="B36" s="57" t="s">
        <v>332</v>
      </c>
      <c r="C36" s="58" t="s">
        <v>292</v>
      </c>
      <c r="D36" s="59"/>
      <c r="E36" s="60">
        <f t="shared" si="1"/>
        <v>0</v>
      </c>
      <c r="F36" s="57"/>
      <c r="G36" s="121">
        <f>+$C$127/2</f>
        <v>0.35</v>
      </c>
      <c r="H36" s="120">
        <f t="shared" si="2"/>
        <v>0</v>
      </c>
    </row>
    <row r="37" spans="1:8" ht="15.75" x14ac:dyDescent="0.25">
      <c r="A37" s="47" t="s">
        <v>333</v>
      </c>
      <c r="B37" s="57" t="s">
        <v>334</v>
      </c>
      <c r="C37" s="58" t="s">
        <v>292</v>
      </c>
      <c r="D37" s="59"/>
      <c r="E37" s="60">
        <f t="shared" si="1"/>
        <v>0</v>
      </c>
      <c r="F37" s="57"/>
      <c r="G37" s="121">
        <f>+$C$127/2</f>
        <v>0.35</v>
      </c>
      <c r="H37" s="120">
        <f t="shared" si="2"/>
        <v>0</v>
      </c>
    </row>
    <row r="38" spans="1:8" ht="47.25" x14ac:dyDescent="0.25">
      <c r="A38" s="52">
        <v>10</v>
      </c>
      <c r="B38" s="53" t="s">
        <v>499</v>
      </c>
      <c r="C38" s="54" t="s">
        <v>288</v>
      </c>
      <c r="D38" s="55"/>
      <c r="E38" s="56">
        <f t="shared" si="1"/>
        <v>0</v>
      </c>
      <c r="F38" s="57"/>
      <c r="G38" s="121">
        <f>+$C$126</f>
        <v>0.3</v>
      </c>
      <c r="H38" s="120">
        <f t="shared" si="2"/>
        <v>0</v>
      </c>
    </row>
    <row r="39" spans="1:8" ht="15.75" x14ac:dyDescent="0.25">
      <c r="A39" s="47" t="s">
        <v>335</v>
      </c>
      <c r="B39" s="57" t="s">
        <v>336</v>
      </c>
      <c r="C39" s="58" t="s">
        <v>292</v>
      </c>
      <c r="D39" s="59"/>
      <c r="E39" s="60">
        <f t="shared" si="1"/>
        <v>0</v>
      </c>
      <c r="F39" s="57"/>
      <c r="G39" s="121">
        <f>+$C$127/3</f>
        <v>0.23333333333333331</v>
      </c>
      <c r="H39" s="120">
        <f t="shared" si="2"/>
        <v>0</v>
      </c>
    </row>
    <row r="40" spans="1:8" ht="31.5" x14ac:dyDescent="0.25">
      <c r="A40" s="47" t="s">
        <v>337</v>
      </c>
      <c r="B40" s="57" t="s">
        <v>338</v>
      </c>
      <c r="C40" s="58" t="s">
        <v>292</v>
      </c>
      <c r="D40" s="59"/>
      <c r="E40" s="60">
        <f t="shared" si="1"/>
        <v>0</v>
      </c>
      <c r="F40" s="57"/>
      <c r="G40" s="121">
        <f>+$C$127/3</f>
        <v>0.23333333333333331</v>
      </c>
      <c r="H40" s="120">
        <f t="shared" si="2"/>
        <v>0</v>
      </c>
    </row>
    <row r="41" spans="1:8" ht="31.5" x14ac:dyDescent="0.25">
      <c r="A41" s="47" t="s">
        <v>339</v>
      </c>
      <c r="B41" s="57" t="s">
        <v>340</v>
      </c>
      <c r="C41" s="58" t="s">
        <v>292</v>
      </c>
      <c r="D41" s="59"/>
      <c r="E41" s="60">
        <f t="shared" si="1"/>
        <v>0</v>
      </c>
      <c r="F41" s="57"/>
      <c r="G41" s="121">
        <f>+$C$127/3</f>
        <v>0.23333333333333331</v>
      </c>
      <c r="H41" s="120">
        <f t="shared" si="2"/>
        <v>0</v>
      </c>
    </row>
    <row r="42" spans="1:8" ht="15.75" x14ac:dyDescent="0.25">
      <c r="A42" s="47"/>
      <c r="B42" s="48" t="s">
        <v>341</v>
      </c>
      <c r="C42" s="48"/>
      <c r="D42" s="55"/>
      <c r="E42" s="48"/>
      <c r="F42" s="66"/>
      <c r="G42" s="120"/>
      <c r="H42" s="120"/>
    </row>
    <row r="43" spans="1:8" ht="15.75" x14ac:dyDescent="0.25">
      <c r="A43" s="47"/>
      <c r="B43" s="50" t="s">
        <v>342</v>
      </c>
      <c r="C43" s="50"/>
      <c r="D43" s="50"/>
      <c r="E43" s="50"/>
      <c r="F43" s="66"/>
      <c r="G43" s="120"/>
      <c r="H43" s="120"/>
    </row>
    <row r="44" spans="1:8" ht="15.75" x14ac:dyDescent="0.25">
      <c r="A44" s="47"/>
      <c r="B44" s="51" t="s">
        <v>343</v>
      </c>
      <c r="C44" s="51" t="s">
        <v>285</v>
      </c>
      <c r="D44" s="59"/>
      <c r="E44" s="51" t="s">
        <v>287</v>
      </c>
      <c r="F44" s="66"/>
      <c r="G44" s="120"/>
      <c r="H44" s="120"/>
    </row>
    <row r="45" spans="1:8" ht="68.45" customHeight="1" x14ac:dyDescent="0.25">
      <c r="A45" s="52">
        <v>11</v>
      </c>
      <c r="B45" s="53" t="s">
        <v>344</v>
      </c>
      <c r="C45" s="65" t="s">
        <v>288</v>
      </c>
      <c r="D45" s="55"/>
      <c r="E45" s="56">
        <f t="shared" ref="E45:E52" si="3">+G45*H45</f>
        <v>0</v>
      </c>
      <c r="F45" s="57"/>
      <c r="G45" s="121">
        <f>+$C$126</f>
        <v>0.3</v>
      </c>
      <c r="H45" s="120">
        <f t="shared" ref="H45:H52" si="4">+IF(D45="SI",1,IF(D45="PARCIALMENTE",0.6,IF(D45="NO",0.2,0)))</f>
        <v>0</v>
      </c>
    </row>
    <row r="46" spans="1:8" ht="31.5" x14ac:dyDescent="0.25">
      <c r="A46" s="47" t="s">
        <v>345</v>
      </c>
      <c r="B46" s="66" t="s">
        <v>346</v>
      </c>
      <c r="C46" s="67" t="s">
        <v>292</v>
      </c>
      <c r="D46" s="59"/>
      <c r="E46" s="60">
        <f t="shared" si="3"/>
        <v>0</v>
      </c>
      <c r="F46" s="57"/>
      <c r="G46" s="121">
        <f>$C$127/2</f>
        <v>0.35</v>
      </c>
      <c r="H46" s="120">
        <f t="shared" si="4"/>
        <v>0</v>
      </c>
    </row>
    <row r="47" spans="1:8" ht="31.5" x14ac:dyDescent="0.25">
      <c r="A47" s="47" t="s">
        <v>347</v>
      </c>
      <c r="B47" s="66" t="s">
        <v>348</v>
      </c>
      <c r="C47" s="67" t="s">
        <v>292</v>
      </c>
      <c r="D47" s="59"/>
      <c r="E47" s="60">
        <f t="shared" si="3"/>
        <v>0</v>
      </c>
      <c r="F47" s="57"/>
      <c r="G47" s="121">
        <f>$C$127/2</f>
        <v>0.35</v>
      </c>
      <c r="H47" s="120">
        <f t="shared" si="4"/>
        <v>0</v>
      </c>
    </row>
    <row r="48" spans="1:8" ht="120.75" customHeight="1" x14ac:dyDescent="0.25">
      <c r="A48" s="52">
        <v>12</v>
      </c>
      <c r="B48" s="53" t="s">
        <v>500</v>
      </c>
      <c r="C48" s="65" t="s">
        <v>288</v>
      </c>
      <c r="D48" s="55"/>
      <c r="E48" s="56">
        <f t="shared" si="3"/>
        <v>0</v>
      </c>
      <c r="F48" s="57"/>
      <c r="G48" s="121">
        <f>+$C$126</f>
        <v>0.3</v>
      </c>
      <c r="H48" s="120">
        <f t="shared" si="4"/>
        <v>0</v>
      </c>
    </row>
    <row r="49" spans="1:15" ht="31.5" x14ac:dyDescent="0.25">
      <c r="A49" s="47" t="s">
        <v>349</v>
      </c>
      <c r="B49" s="66" t="s">
        <v>350</v>
      </c>
      <c r="C49" s="67" t="s">
        <v>292</v>
      </c>
      <c r="D49" s="59"/>
      <c r="E49" s="60">
        <f t="shared" si="3"/>
        <v>0</v>
      </c>
      <c r="F49" s="57"/>
      <c r="G49" s="121">
        <f>+$C$127/2</f>
        <v>0.35</v>
      </c>
      <c r="H49" s="120">
        <f t="shared" si="4"/>
        <v>0</v>
      </c>
      <c r="I49" s="45"/>
      <c r="J49" s="39"/>
      <c r="K49" s="45"/>
      <c r="L49" s="39"/>
      <c r="M49" s="45"/>
      <c r="N49" s="39"/>
      <c r="O49" s="45"/>
    </row>
    <row r="50" spans="1:15" ht="31.5" x14ac:dyDescent="0.25">
      <c r="A50" s="47" t="s">
        <v>351</v>
      </c>
      <c r="B50" s="66" t="s">
        <v>352</v>
      </c>
      <c r="C50" s="67" t="s">
        <v>292</v>
      </c>
      <c r="D50" s="59"/>
      <c r="E50" s="60">
        <f t="shared" si="3"/>
        <v>0</v>
      </c>
      <c r="F50" s="57"/>
      <c r="G50" s="121">
        <f>+$C$127/2</f>
        <v>0.35</v>
      </c>
      <c r="H50" s="120">
        <f t="shared" si="4"/>
        <v>0</v>
      </c>
      <c r="I50" s="45"/>
      <c r="J50" s="39"/>
      <c r="K50" s="45"/>
      <c r="L50" s="39"/>
      <c r="M50" s="45"/>
      <c r="N50" s="39"/>
      <c r="O50" s="45"/>
    </row>
    <row r="51" spans="1:15" ht="31.5" x14ac:dyDescent="0.25">
      <c r="A51" s="52">
        <v>13</v>
      </c>
      <c r="B51" s="53" t="s">
        <v>353</v>
      </c>
      <c r="C51" s="65" t="s">
        <v>288</v>
      </c>
      <c r="D51" s="55"/>
      <c r="E51" s="56">
        <f t="shared" si="3"/>
        <v>0</v>
      </c>
      <c r="F51" s="57"/>
      <c r="G51" s="121">
        <f>+$C$126</f>
        <v>0.3</v>
      </c>
      <c r="H51" s="120">
        <f t="shared" si="4"/>
        <v>0</v>
      </c>
      <c r="I51" s="45"/>
      <c r="J51" s="39"/>
      <c r="K51" s="45"/>
      <c r="L51" s="39"/>
      <c r="M51" s="45"/>
      <c r="N51" s="39"/>
      <c r="O51" s="45"/>
    </row>
    <row r="52" spans="1:15" ht="31.5" x14ac:dyDescent="0.25">
      <c r="A52" s="47" t="s">
        <v>354</v>
      </c>
      <c r="B52" s="66" t="s">
        <v>355</v>
      </c>
      <c r="C52" s="67" t="s">
        <v>292</v>
      </c>
      <c r="D52" s="59"/>
      <c r="E52" s="60">
        <f t="shared" si="3"/>
        <v>0</v>
      </c>
      <c r="F52" s="57"/>
      <c r="G52" s="121">
        <f>+$C$127</f>
        <v>0.7</v>
      </c>
      <c r="H52" s="120">
        <f t="shared" si="4"/>
        <v>0</v>
      </c>
      <c r="I52" s="45"/>
      <c r="J52" s="39"/>
      <c r="K52" s="45"/>
      <c r="L52" s="39"/>
      <c r="M52" s="45"/>
      <c r="N52" s="39"/>
      <c r="O52" s="45"/>
    </row>
    <row r="53" spans="1:15" ht="15.75" x14ac:dyDescent="0.25">
      <c r="A53" s="47"/>
      <c r="B53" s="51" t="s">
        <v>356</v>
      </c>
      <c r="C53" s="51" t="s">
        <v>285</v>
      </c>
      <c r="D53" s="51" t="s">
        <v>286</v>
      </c>
      <c r="E53" s="51" t="s">
        <v>287</v>
      </c>
      <c r="F53" s="66"/>
      <c r="G53" s="120"/>
      <c r="H53" s="120"/>
      <c r="I53" s="45"/>
      <c r="L53" s="131"/>
      <c r="M53" s="131"/>
      <c r="N53" s="131"/>
      <c r="O53" s="46"/>
    </row>
    <row r="54" spans="1:15" ht="31.5" x14ac:dyDescent="0.25">
      <c r="A54" s="52">
        <v>14</v>
      </c>
      <c r="B54" s="53" t="s">
        <v>357</v>
      </c>
      <c r="C54" s="65" t="s">
        <v>288</v>
      </c>
      <c r="D54" s="55"/>
      <c r="E54" s="56">
        <f>+G54*H54</f>
        <v>0</v>
      </c>
      <c r="F54" s="57"/>
      <c r="G54" s="121">
        <f>+$C$126</f>
        <v>0.3</v>
      </c>
      <c r="H54" s="120">
        <f>+IF(D54="SI",1,IF(D54="PARCIALMENTE",0.6,IF(D54="NO",0.2,0)))</f>
        <v>0</v>
      </c>
      <c r="I54" s="45"/>
    </row>
    <row r="55" spans="1:15" ht="15.75" x14ac:dyDescent="0.25">
      <c r="A55" s="47" t="s">
        <v>358</v>
      </c>
      <c r="B55" s="66" t="s">
        <v>359</v>
      </c>
      <c r="C55" s="67" t="s">
        <v>292</v>
      </c>
      <c r="D55" s="59"/>
      <c r="E55" s="60">
        <f>+G55*H55</f>
        <v>0</v>
      </c>
      <c r="F55" s="57"/>
      <c r="G55" s="121">
        <f>+$C$127</f>
        <v>0.7</v>
      </c>
      <c r="H55" s="120">
        <f>+IF(D55="SI",1,IF(D55="PARCIALMENTE",0.6,IF(D55="NO",0.2,0)))</f>
        <v>0</v>
      </c>
      <c r="I55" s="45"/>
    </row>
    <row r="56" spans="1:15" ht="31.5" x14ac:dyDescent="0.25">
      <c r="A56" s="52">
        <v>15</v>
      </c>
      <c r="B56" s="53" t="s">
        <v>360</v>
      </c>
      <c r="C56" s="65" t="s">
        <v>288</v>
      </c>
      <c r="D56" s="55"/>
      <c r="E56" s="56">
        <f>+G56*H56</f>
        <v>0</v>
      </c>
      <c r="F56" s="57"/>
      <c r="G56" s="121">
        <f>+$C$126</f>
        <v>0.3</v>
      </c>
      <c r="H56" s="120">
        <f>+IF(D56="SI",1,IF(D56="PARCIALMENTE",0.6,IF(D56="NO",0.2,0)))</f>
        <v>0</v>
      </c>
      <c r="I56" s="45"/>
    </row>
    <row r="57" spans="1:15" ht="31.5" x14ac:dyDescent="0.25">
      <c r="A57" s="47" t="s">
        <v>361</v>
      </c>
      <c r="B57" s="66" t="s">
        <v>362</v>
      </c>
      <c r="C57" s="67" t="s">
        <v>292</v>
      </c>
      <c r="D57" s="59"/>
      <c r="E57" s="60">
        <f>+G57*H57</f>
        <v>0</v>
      </c>
      <c r="F57" s="86"/>
      <c r="G57" s="121">
        <f>+$C$127</f>
        <v>0.7</v>
      </c>
      <c r="H57" s="120">
        <f>+IF(D57="SI",1,IF(D57="PARCIALMENTE",0.6,IF(D57="NO",0.2,0)))</f>
        <v>0</v>
      </c>
      <c r="I57" s="45"/>
    </row>
    <row r="58" spans="1:15" ht="15.75" x14ac:dyDescent="0.25">
      <c r="A58" s="47"/>
      <c r="B58" s="51" t="s">
        <v>363</v>
      </c>
      <c r="C58" s="51" t="s">
        <v>285</v>
      </c>
      <c r="D58" s="51" t="s">
        <v>286</v>
      </c>
      <c r="E58" s="51" t="s">
        <v>287</v>
      </c>
      <c r="F58" s="66"/>
      <c r="G58" s="120"/>
      <c r="H58" s="120"/>
      <c r="I58" s="45"/>
    </row>
    <row r="59" spans="1:15" ht="31.5" x14ac:dyDescent="0.25">
      <c r="A59" s="52">
        <v>16</v>
      </c>
      <c r="B59" s="53" t="s">
        <v>364</v>
      </c>
      <c r="C59" s="65" t="s">
        <v>288</v>
      </c>
      <c r="D59" s="55"/>
      <c r="E59" s="56">
        <f t="shared" ref="E59:E73" si="5">+G59*H59</f>
        <v>0</v>
      </c>
      <c r="F59" s="66"/>
      <c r="G59" s="121">
        <f>+$C$126</f>
        <v>0.3</v>
      </c>
      <c r="H59" s="120">
        <f t="shared" ref="H59:H73" si="6">+IF(D59="SI",1,IF(D59="PARCIALMENTE",0.6,IF(D59="NO",0.2,0)))</f>
        <v>0</v>
      </c>
      <c r="I59" s="46"/>
    </row>
    <row r="60" spans="1:15" ht="15.75" x14ac:dyDescent="0.25">
      <c r="A60" s="47" t="s">
        <v>365</v>
      </c>
      <c r="B60" s="66" t="s">
        <v>366</v>
      </c>
      <c r="C60" s="67" t="s">
        <v>292</v>
      </c>
      <c r="D60" s="59"/>
      <c r="E60" s="60">
        <f t="shared" si="5"/>
        <v>0</v>
      </c>
      <c r="F60" s="66"/>
      <c r="G60" s="121">
        <f>$C$127/2</f>
        <v>0.35</v>
      </c>
      <c r="H60" s="120">
        <f t="shared" si="6"/>
        <v>0</v>
      </c>
    </row>
    <row r="61" spans="1:15" ht="31.5" x14ac:dyDescent="0.25">
      <c r="A61" s="47" t="s">
        <v>367</v>
      </c>
      <c r="B61" s="66" t="s">
        <v>368</v>
      </c>
      <c r="C61" s="67" t="s">
        <v>292</v>
      </c>
      <c r="D61" s="59"/>
      <c r="E61" s="60">
        <f t="shared" si="5"/>
        <v>0</v>
      </c>
      <c r="F61" s="66"/>
      <c r="G61" s="121">
        <f>$C$127/2</f>
        <v>0.35</v>
      </c>
      <c r="H61" s="120">
        <f t="shared" si="6"/>
        <v>0</v>
      </c>
    </row>
    <row r="62" spans="1:15" ht="43.9" customHeight="1" x14ac:dyDescent="0.25">
      <c r="A62" s="52">
        <v>17</v>
      </c>
      <c r="B62" s="53" t="s">
        <v>369</v>
      </c>
      <c r="C62" s="65" t="s">
        <v>288</v>
      </c>
      <c r="D62" s="55"/>
      <c r="E62" s="56">
        <f t="shared" si="5"/>
        <v>0</v>
      </c>
      <c r="F62" s="83"/>
      <c r="G62" s="121">
        <f>+$C$126</f>
        <v>0.3</v>
      </c>
      <c r="H62" s="120">
        <f t="shared" si="6"/>
        <v>0</v>
      </c>
    </row>
    <row r="63" spans="1:15" ht="31.5" x14ac:dyDescent="0.25">
      <c r="A63" s="47" t="s">
        <v>370</v>
      </c>
      <c r="B63" s="66" t="s">
        <v>371</v>
      </c>
      <c r="C63" s="67" t="s">
        <v>292</v>
      </c>
      <c r="D63" s="59"/>
      <c r="E63" s="60">
        <f t="shared" si="5"/>
        <v>0</v>
      </c>
      <c r="F63" s="83"/>
      <c r="G63" s="121">
        <f>$C$127/2</f>
        <v>0.35</v>
      </c>
      <c r="H63" s="120">
        <f t="shared" si="6"/>
        <v>0</v>
      </c>
    </row>
    <row r="64" spans="1:15" ht="15.75" x14ac:dyDescent="0.25">
      <c r="A64" s="47" t="s">
        <v>372</v>
      </c>
      <c r="B64" s="66" t="s">
        <v>373</v>
      </c>
      <c r="C64" s="67" t="s">
        <v>292</v>
      </c>
      <c r="D64" s="59"/>
      <c r="E64" s="60">
        <f t="shared" si="5"/>
        <v>0</v>
      </c>
      <c r="F64" s="83"/>
      <c r="G64" s="121">
        <f>$C$127/2</f>
        <v>0.35</v>
      </c>
      <c r="H64" s="120">
        <f t="shared" si="6"/>
        <v>0</v>
      </c>
    </row>
    <row r="65" spans="1:8" ht="31.5" x14ac:dyDescent="0.25">
      <c r="A65" s="52">
        <v>18</v>
      </c>
      <c r="B65" s="53" t="s">
        <v>374</v>
      </c>
      <c r="C65" s="65" t="s">
        <v>288</v>
      </c>
      <c r="D65" s="55"/>
      <c r="E65" s="56">
        <f t="shared" si="5"/>
        <v>0</v>
      </c>
      <c r="F65" s="83"/>
      <c r="G65" s="121">
        <f>+$C$126</f>
        <v>0.3</v>
      </c>
      <c r="H65" s="120">
        <f t="shared" si="6"/>
        <v>0</v>
      </c>
    </row>
    <row r="66" spans="1:8" ht="15.75" x14ac:dyDescent="0.25">
      <c r="A66" s="47" t="s">
        <v>375</v>
      </c>
      <c r="B66" s="66" t="s">
        <v>376</v>
      </c>
      <c r="C66" s="67" t="s">
        <v>292</v>
      </c>
      <c r="D66" s="59"/>
      <c r="E66" s="60">
        <f t="shared" si="5"/>
        <v>0</v>
      </c>
      <c r="F66" s="57"/>
      <c r="G66" s="121">
        <f>$C$127/2</f>
        <v>0.35</v>
      </c>
      <c r="H66" s="120">
        <f t="shared" si="6"/>
        <v>0</v>
      </c>
    </row>
    <row r="67" spans="1:8" ht="15.75" x14ac:dyDescent="0.25">
      <c r="A67" s="47" t="s">
        <v>377</v>
      </c>
      <c r="B67" s="66" t="s">
        <v>378</v>
      </c>
      <c r="C67" s="67" t="s">
        <v>292</v>
      </c>
      <c r="D67" s="59"/>
      <c r="E67" s="60">
        <f t="shared" si="5"/>
        <v>0</v>
      </c>
      <c r="F67" s="83"/>
      <c r="G67" s="121">
        <f>$C$127/2</f>
        <v>0.35</v>
      </c>
      <c r="H67" s="120">
        <f t="shared" si="6"/>
        <v>0</v>
      </c>
    </row>
    <row r="68" spans="1:8" ht="31.5" x14ac:dyDescent="0.25">
      <c r="A68" s="52">
        <v>19</v>
      </c>
      <c r="B68" s="53" t="s">
        <v>379</v>
      </c>
      <c r="C68" s="65" t="s">
        <v>288</v>
      </c>
      <c r="D68" s="55"/>
      <c r="E68" s="56">
        <f t="shared" si="5"/>
        <v>0</v>
      </c>
      <c r="F68" s="83"/>
      <c r="G68" s="121">
        <f>+$C$126</f>
        <v>0.3</v>
      </c>
      <c r="H68" s="120">
        <f t="shared" si="6"/>
        <v>0</v>
      </c>
    </row>
    <row r="69" spans="1:8" ht="31.5" x14ac:dyDescent="0.25">
      <c r="A69" s="47" t="s">
        <v>380</v>
      </c>
      <c r="B69" s="66" t="s">
        <v>381</v>
      </c>
      <c r="C69" s="67" t="s">
        <v>292</v>
      </c>
      <c r="D69" s="59"/>
      <c r="E69" s="60">
        <f t="shared" si="5"/>
        <v>0</v>
      </c>
      <c r="F69" s="83"/>
      <c r="G69" s="121">
        <f>$C$127/2</f>
        <v>0.35</v>
      </c>
      <c r="H69" s="120">
        <f t="shared" si="6"/>
        <v>0</v>
      </c>
    </row>
    <row r="70" spans="1:8" ht="31.5" x14ac:dyDescent="0.25">
      <c r="A70" s="47" t="s">
        <v>382</v>
      </c>
      <c r="B70" s="66" t="s">
        <v>383</v>
      </c>
      <c r="C70" s="67" t="s">
        <v>292</v>
      </c>
      <c r="D70" s="59"/>
      <c r="E70" s="60">
        <f t="shared" si="5"/>
        <v>0</v>
      </c>
      <c r="F70" s="83"/>
      <c r="G70" s="121">
        <f>$C$127/2</f>
        <v>0.35</v>
      </c>
      <c r="H70" s="120">
        <f t="shared" si="6"/>
        <v>0</v>
      </c>
    </row>
    <row r="71" spans="1:8" ht="31.5" x14ac:dyDescent="0.25">
      <c r="A71" s="52">
        <v>20</v>
      </c>
      <c r="B71" s="53" t="s">
        <v>384</v>
      </c>
      <c r="C71" s="65" t="s">
        <v>288</v>
      </c>
      <c r="D71" s="55"/>
      <c r="E71" s="56">
        <f t="shared" si="5"/>
        <v>0</v>
      </c>
      <c r="F71" s="66"/>
      <c r="G71" s="121">
        <f>+$C$126</f>
        <v>0.3</v>
      </c>
      <c r="H71" s="120">
        <f t="shared" si="6"/>
        <v>0</v>
      </c>
    </row>
    <row r="72" spans="1:8" ht="15.75" x14ac:dyDescent="0.25">
      <c r="A72" s="47" t="s">
        <v>385</v>
      </c>
      <c r="B72" s="66" t="s">
        <v>386</v>
      </c>
      <c r="C72" s="67" t="s">
        <v>292</v>
      </c>
      <c r="D72" s="59"/>
      <c r="E72" s="60">
        <f t="shared" si="5"/>
        <v>0</v>
      </c>
      <c r="F72" s="83"/>
      <c r="G72" s="121">
        <f>$C$127/2</f>
        <v>0.35</v>
      </c>
      <c r="H72" s="120">
        <f t="shared" si="6"/>
        <v>0</v>
      </c>
    </row>
    <row r="73" spans="1:8" ht="31.5" x14ac:dyDescent="0.25">
      <c r="A73" s="47" t="s">
        <v>387</v>
      </c>
      <c r="B73" s="66" t="s">
        <v>388</v>
      </c>
      <c r="C73" s="67" t="s">
        <v>292</v>
      </c>
      <c r="D73" s="59"/>
      <c r="E73" s="60">
        <f t="shared" si="5"/>
        <v>0</v>
      </c>
      <c r="F73" s="83"/>
      <c r="G73" s="121">
        <f>$C$127/2</f>
        <v>0.35</v>
      </c>
      <c r="H73" s="120">
        <f t="shared" si="6"/>
        <v>0</v>
      </c>
    </row>
    <row r="74" spans="1:8" ht="15.75" x14ac:dyDescent="0.25">
      <c r="A74" s="47"/>
      <c r="B74" s="51" t="s">
        <v>389</v>
      </c>
      <c r="C74" s="51" t="s">
        <v>285</v>
      </c>
      <c r="D74" s="51" t="s">
        <v>286</v>
      </c>
      <c r="E74" s="51" t="s">
        <v>287</v>
      </c>
      <c r="F74" s="66"/>
      <c r="G74" s="120"/>
      <c r="H74" s="120"/>
    </row>
    <row r="75" spans="1:8" ht="31.5" x14ac:dyDescent="0.25">
      <c r="A75" s="52">
        <v>21</v>
      </c>
      <c r="B75" s="53" t="s">
        <v>390</v>
      </c>
      <c r="C75" s="65" t="s">
        <v>288</v>
      </c>
      <c r="D75" s="55"/>
      <c r="E75" s="56">
        <f>+G75*H75</f>
        <v>0</v>
      </c>
      <c r="F75" s="83"/>
      <c r="G75" s="121">
        <f>+$C$126</f>
        <v>0.3</v>
      </c>
      <c r="H75" s="120">
        <f>+IF(D75="SI",1,IF(D75="PARCIALMENTE",0.6,IF(D75="NO",0.2,0)))</f>
        <v>0</v>
      </c>
    </row>
    <row r="76" spans="1:8" ht="31.5" x14ac:dyDescent="0.25">
      <c r="A76" s="47" t="s">
        <v>391</v>
      </c>
      <c r="B76" s="66" t="s">
        <v>392</v>
      </c>
      <c r="C76" s="67" t="s">
        <v>292</v>
      </c>
      <c r="D76" s="59"/>
      <c r="E76" s="60">
        <f>+G76*H76</f>
        <v>0</v>
      </c>
      <c r="F76" s="83"/>
      <c r="G76" s="121">
        <f>$C$127/2</f>
        <v>0.35</v>
      </c>
      <c r="H76" s="120">
        <f>+IF(D76="SI",1,IF(D76="PARCIALMENTE",0.6,IF(D76="NO",0.2,0)))</f>
        <v>0</v>
      </c>
    </row>
    <row r="77" spans="1:8" ht="31.5" x14ac:dyDescent="0.25">
      <c r="A77" s="47" t="s">
        <v>393</v>
      </c>
      <c r="B77" s="66" t="s">
        <v>394</v>
      </c>
      <c r="C77" s="67" t="s">
        <v>292</v>
      </c>
      <c r="D77" s="59"/>
      <c r="E77" s="60">
        <f>+G77*H77</f>
        <v>0</v>
      </c>
      <c r="F77" s="83"/>
      <c r="G77" s="121">
        <f>$C$127/2</f>
        <v>0.35</v>
      </c>
      <c r="H77" s="120">
        <f>+IF(D77="SI",1,IF(D77="PARCIALMENTE",0.6,IF(D77="NO",0.2,0)))</f>
        <v>0</v>
      </c>
    </row>
    <row r="78" spans="1:8" ht="15.75" x14ac:dyDescent="0.25">
      <c r="A78" s="47"/>
      <c r="B78" s="51" t="s">
        <v>395</v>
      </c>
      <c r="C78" s="51" t="s">
        <v>285</v>
      </c>
      <c r="D78" s="51" t="s">
        <v>286</v>
      </c>
      <c r="E78" s="51" t="s">
        <v>287</v>
      </c>
      <c r="F78" s="66"/>
      <c r="G78" s="120"/>
      <c r="H78" s="120"/>
    </row>
    <row r="79" spans="1:8" ht="31.5" x14ac:dyDescent="0.25">
      <c r="A79" s="52">
        <v>22</v>
      </c>
      <c r="B79" s="53" t="s">
        <v>396</v>
      </c>
      <c r="C79" s="65" t="s">
        <v>288</v>
      </c>
      <c r="D79" s="55"/>
      <c r="E79" s="56">
        <f t="shared" ref="E79:E88" si="7">+G79*H79</f>
        <v>0</v>
      </c>
      <c r="F79" s="83"/>
      <c r="G79" s="121">
        <f>+$C$126</f>
        <v>0.3</v>
      </c>
      <c r="H79" s="120">
        <f t="shared" ref="H79:H88" si="8">+IF(D79="SI",1,IF(D79="PARCIALMENTE",0.6,IF(D79="NO",0.2,0)))</f>
        <v>0</v>
      </c>
    </row>
    <row r="80" spans="1:8" ht="31.5" x14ac:dyDescent="0.25">
      <c r="A80" s="47" t="s">
        <v>397</v>
      </c>
      <c r="B80" s="66" t="s">
        <v>398</v>
      </c>
      <c r="C80" s="67" t="s">
        <v>292</v>
      </c>
      <c r="D80" s="59"/>
      <c r="E80" s="60">
        <f t="shared" si="7"/>
        <v>0</v>
      </c>
      <c r="F80" s="83"/>
      <c r="G80" s="121">
        <f>$C$127/3</f>
        <v>0.23333333333333331</v>
      </c>
      <c r="H80" s="120">
        <f t="shared" si="8"/>
        <v>0</v>
      </c>
    </row>
    <row r="81" spans="1:8" ht="15.75" x14ac:dyDescent="0.25">
      <c r="A81" s="47" t="s">
        <v>399</v>
      </c>
      <c r="B81" s="66" t="s">
        <v>400</v>
      </c>
      <c r="C81" s="67" t="s">
        <v>292</v>
      </c>
      <c r="D81" s="59"/>
      <c r="E81" s="60">
        <f t="shared" si="7"/>
        <v>0</v>
      </c>
      <c r="F81" s="83"/>
      <c r="G81" s="121">
        <f>$C$127/3</f>
        <v>0.23333333333333331</v>
      </c>
      <c r="H81" s="120">
        <f t="shared" si="8"/>
        <v>0</v>
      </c>
    </row>
    <row r="82" spans="1:8" ht="31.5" x14ac:dyDescent="0.25">
      <c r="A82" s="47" t="s">
        <v>401</v>
      </c>
      <c r="B82" s="66" t="s">
        <v>402</v>
      </c>
      <c r="C82" s="67" t="s">
        <v>292</v>
      </c>
      <c r="D82" s="59"/>
      <c r="E82" s="60">
        <f t="shared" si="7"/>
        <v>0</v>
      </c>
      <c r="F82" s="83"/>
      <c r="G82" s="121">
        <f>$C$127/3</f>
        <v>0.23333333333333331</v>
      </c>
      <c r="H82" s="120">
        <f t="shared" si="8"/>
        <v>0</v>
      </c>
    </row>
    <row r="83" spans="1:8" ht="31.5" x14ac:dyDescent="0.25">
      <c r="A83" s="52">
        <v>23</v>
      </c>
      <c r="B83" s="68" t="s">
        <v>403</v>
      </c>
      <c r="C83" s="65" t="s">
        <v>288</v>
      </c>
      <c r="D83" s="55"/>
      <c r="E83" s="56">
        <f t="shared" si="7"/>
        <v>0</v>
      </c>
      <c r="F83" s="83"/>
      <c r="G83" s="121">
        <f>+$C$126</f>
        <v>0.3</v>
      </c>
      <c r="H83" s="120">
        <f t="shared" si="8"/>
        <v>0</v>
      </c>
    </row>
    <row r="84" spans="1:8" ht="15.75" x14ac:dyDescent="0.25">
      <c r="A84" s="47" t="s">
        <v>404</v>
      </c>
      <c r="B84" s="66" t="s">
        <v>405</v>
      </c>
      <c r="C84" s="67" t="s">
        <v>292</v>
      </c>
      <c r="D84" s="59"/>
      <c r="E84" s="60">
        <f t="shared" si="7"/>
        <v>0</v>
      </c>
      <c r="F84" s="83"/>
      <c r="G84" s="121">
        <f>$C$127/5</f>
        <v>0.13999999999999999</v>
      </c>
      <c r="H84" s="120">
        <f t="shared" si="8"/>
        <v>0</v>
      </c>
    </row>
    <row r="85" spans="1:8" ht="15.75" x14ac:dyDescent="0.25">
      <c r="A85" s="47" t="s">
        <v>406</v>
      </c>
      <c r="B85" s="66" t="s">
        <v>407</v>
      </c>
      <c r="C85" s="67" t="s">
        <v>292</v>
      </c>
      <c r="D85" s="59"/>
      <c r="E85" s="60">
        <f t="shared" si="7"/>
        <v>0</v>
      </c>
      <c r="F85" s="83"/>
      <c r="G85" s="121">
        <f>$C$127/5</f>
        <v>0.13999999999999999</v>
      </c>
      <c r="H85" s="120">
        <f t="shared" si="8"/>
        <v>0</v>
      </c>
    </row>
    <row r="86" spans="1:8" ht="31.5" x14ac:dyDescent="0.25">
      <c r="A86" s="47" t="s">
        <v>408</v>
      </c>
      <c r="B86" s="66" t="s">
        <v>409</v>
      </c>
      <c r="C86" s="67" t="s">
        <v>292</v>
      </c>
      <c r="D86" s="59"/>
      <c r="E86" s="60">
        <f t="shared" si="7"/>
        <v>0</v>
      </c>
      <c r="F86" s="83"/>
      <c r="G86" s="121">
        <f>$C$127/5</f>
        <v>0.13999999999999999</v>
      </c>
      <c r="H86" s="120">
        <f t="shared" si="8"/>
        <v>0</v>
      </c>
    </row>
    <row r="87" spans="1:8" ht="31.5" x14ac:dyDescent="0.25">
      <c r="A87" s="47" t="s">
        <v>410</v>
      </c>
      <c r="B87" s="66" t="s">
        <v>411</v>
      </c>
      <c r="C87" s="67" t="s">
        <v>292</v>
      </c>
      <c r="D87" s="59"/>
      <c r="E87" s="60">
        <f t="shared" si="7"/>
        <v>0</v>
      </c>
      <c r="F87" s="83"/>
      <c r="G87" s="121">
        <f>$C$127/5</f>
        <v>0.13999999999999999</v>
      </c>
      <c r="H87" s="120">
        <f t="shared" si="8"/>
        <v>0</v>
      </c>
    </row>
    <row r="88" spans="1:8" ht="31.5" x14ac:dyDescent="0.25">
      <c r="A88" s="47" t="s">
        <v>412</v>
      </c>
      <c r="B88" s="66" t="s">
        <v>413</v>
      </c>
      <c r="C88" s="67" t="s">
        <v>292</v>
      </c>
      <c r="D88" s="59"/>
      <c r="E88" s="60">
        <f t="shared" si="7"/>
        <v>0</v>
      </c>
      <c r="F88" s="83"/>
      <c r="G88" s="121">
        <f>$C$127/5</f>
        <v>0.13999999999999999</v>
      </c>
      <c r="H88" s="120">
        <f t="shared" si="8"/>
        <v>0</v>
      </c>
    </row>
    <row r="89" spans="1:8" ht="15.75" x14ac:dyDescent="0.25">
      <c r="A89" s="47"/>
      <c r="B89" s="51" t="s">
        <v>414</v>
      </c>
      <c r="C89" s="51" t="s">
        <v>285</v>
      </c>
      <c r="D89" s="51" t="s">
        <v>286</v>
      </c>
      <c r="E89" s="51" t="s">
        <v>287</v>
      </c>
      <c r="F89" s="66"/>
      <c r="G89" s="120"/>
      <c r="H89" s="120"/>
    </row>
    <row r="90" spans="1:8" ht="31.5" x14ac:dyDescent="0.25">
      <c r="A90" s="52">
        <v>24</v>
      </c>
      <c r="B90" s="53" t="s">
        <v>415</v>
      </c>
      <c r="C90" s="54" t="s">
        <v>288</v>
      </c>
      <c r="D90" s="55"/>
      <c r="E90" s="56">
        <f t="shared" ref="E90:E105" si="9">+G90*H90</f>
        <v>0</v>
      </c>
      <c r="F90" s="83"/>
      <c r="G90" s="121">
        <f>+$C$126</f>
        <v>0.3</v>
      </c>
      <c r="H90" s="120">
        <f t="shared" ref="H90:H105" si="10">+IF(D90="SI",1,IF(D90="PARCIALMENTE",0.6,IF(D90="NO",0.2,0)))</f>
        <v>0</v>
      </c>
    </row>
    <row r="91" spans="1:8" ht="31.5" x14ac:dyDescent="0.25">
      <c r="A91" s="47" t="s">
        <v>416</v>
      </c>
      <c r="B91" s="66" t="s">
        <v>417</v>
      </c>
      <c r="C91" s="67" t="s">
        <v>292</v>
      </c>
      <c r="D91" s="59"/>
      <c r="E91" s="60">
        <f t="shared" si="9"/>
        <v>0</v>
      </c>
      <c r="F91" s="83"/>
      <c r="G91" s="121">
        <f>$C$127/4</f>
        <v>0.17499999999999999</v>
      </c>
      <c r="H91" s="120">
        <f t="shared" si="10"/>
        <v>0</v>
      </c>
    </row>
    <row r="92" spans="1:8" ht="31.5" x14ac:dyDescent="0.25">
      <c r="A92" s="47" t="s">
        <v>418</v>
      </c>
      <c r="B92" s="57" t="s">
        <v>419</v>
      </c>
      <c r="C92" s="58" t="s">
        <v>292</v>
      </c>
      <c r="D92" s="59"/>
      <c r="E92" s="60">
        <f t="shared" si="9"/>
        <v>0</v>
      </c>
      <c r="F92" s="83"/>
      <c r="G92" s="121">
        <f>$C$127/4</f>
        <v>0.17499999999999999</v>
      </c>
      <c r="H92" s="120">
        <f t="shared" si="10"/>
        <v>0</v>
      </c>
    </row>
    <row r="93" spans="1:8" ht="31.5" x14ac:dyDescent="0.25">
      <c r="A93" s="47" t="s">
        <v>420</v>
      </c>
      <c r="B93" s="57" t="s">
        <v>421</v>
      </c>
      <c r="C93" s="58" t="s">
        <v>292</v>
      </c>
      <c r="D93" s="59"/>
      <c r="E93" s="60">
        <f t="shared" si="9"/>
        <v>0</v>
      </c>
      <c r="F93" s="83"/>
      <c r="G93" s="121">
        <f>$C$127/4</f>
        <v>0.17499999999999999</v>
      </c>
      <c r="H93" s="120">
        <f t="shared" si="10"/>
        <v>0</v>
      </c>
    </row>
    <row r="94" spans="1:8" ht="31.5" x14ac:dyDescent="0.25">
      <c r="A94" s="47" t="s">
        <v>422</v>
      </c>
      <c r="B94" s="57" t="s">
        <v>423</v>
      </c>
      <c r="C94" s="58" t="s">
        <v>292</v>
      </c>
      <c r="D94" s="59"/>
      <c r="E94" s="60">
        <f t="shared" si="9"/>
        <v>0</v>
      </c>
      <c r="F94" s="83"/>
      <c r="G94" s="121">
        <f>$C$127/4</f>
        <v>0.17499999999999999</v>
      </c>
      <c r="H94" s="120">
        <f t="shared" si="10"/>
        <v>0</v>
      </c>
    </row>
    <row r="95" spans="1:8" ht="31.5" x14ac:dyDescent="0.25">
      <c r="A95" s="52">
        <v>25</v>
      </c>
      <c r="B95" s="53" t="s">
        <v>424</v>
      </c>
      <c r="C95" s="54" t="s">
        <v>288</v>
      </c>
      <c r="D95" s="55"/>
      <c r="E95" s="56">
        <f t="shared" si="9"/>
        <v>0</v>
      </c>
      <c r="F95" s="83"/>
      <c r="G95" s="121">
        <f>+$C$126</f>
        <v>0.3</v>
      </c>
      <c r="H95" s="120">
        <f t="shared" si="10"/>
        <v>0</v>
      </c>
    </row>
    <row r="96" spans="1:8" ht="31.5" x14ac:dyDescent="0.25">
      <c r="A96" s="47" t="s">
        <v>425</v>
      </c>
      <c r="B96" s="57" t="s">
        <v>426</v>
      </c>
      <c r="C96" s="58" t="s">
        <v>292</v>
      </c>
      <c r="D96" s="59"/>
      <c r="E96" s="60">
        <f t="shared" si="9"/>
        <v>0</v>
      </c>
      <c r="F96" s="83"/>
      <c r="G96" s="121">
        <f>+$C$127</f>
        <v>0.7</v>
      </c>
      <c r="H96" s="120">
        <f t="shared" si="10"/>
        <v>0</v>
      </c>
    </row>
    <row r="97" spans="1:8" ht="31.5" x14ac:dyDescent="0.25">
      <c r="A97" s="52">
        <v>26</v>
      </c>
      <c r="B97" s="53" t="s">
        <v>427</v>
      </c>
      <c r="C97" s="54" t="s">
        <v>288</v>
      </c>
      <c r="D97" s="55"/>
      <c r="E97" s="56">
        <f t="shared" si="9"/>
        <v>0</v>
      </c>
      <c r="F97" s="83"/>
      <c r="G97" s="121">
        <f>+$C$126</f>
        <v>0.3</v>
      </c>
      <c r="H97" s="120">
        <f t="shared" si="10"/>
        <v>0</v>
      </c>
    </row>
    <row r="98" spans="1:8" ht="31.5" x14ac:dyDescent="0.25">
      <c r="A98" s="47" t="s">
        <v>428</v>
      </c>
      <c r="B98" s="57" t="s">
        <v>429</v>
      </c>
      <c r="C98" s="58" t="s">
        <v>292</v>
      </c>
      <c r="D98" s="59"/>
      <c r="E98" s="60">
        <f t="shared" si="9"/>
        <v>0</v>
      </c>
      <c r="F98" s="83"/>
      <c r="G98" s="121">
        <f>$C$127/2</f>
        <v>0.35</v>
      </c>
      <c r="H98" s="120">
        <f t="shared" si="10"/>
        <v>0</v>
      </c>
    </row>
    <row r="99" spans="1:8" ht="31.5" x14ac:dyDescent="0.25">
      <c r="A99" s="47" t="s">
        <v>430</v>
      </c>
      <c r="B99" s="57" t="s">
        <v>431</v>
      </c>
      <c r="C99" s="58" t="s">
        <v>292</v>
      </c>
      <c r="D99" s="59"/>
      <c r="E99" s="60">
        <f t="shared" si="9"/>
        <v>0</v>
      </c>
      <c r="F99" s="83"/>
      <c r="G99" s="121">
        <f>$C$127/2</f>
        <v>0.35</v>
      </c>
      <c r="H99" s="120">
        <f t="shared" si="10"/>
        <v>0</v>
      </c>
    </row>
    <row r="100" spans="1:8" ht="31.5" x14ac:dyDescent="0.25">
      <c r="A100" s="52">
        <v>27</v>
      </c>
      <c r="B100" s="53" t="s">
        <v>432</v>
      </c>
      <c r="C100" s="54" t="s">
        <v>288</v>
      </c>
      <c r="D100" s="55"/>
      <c r="E100" s="56">
        <f t="shared" si="9"/>
        <v>0</v>
      </c>
      <c r="F100" s="83"/>
      <c r="G100" s="121">
        <f>+$C$126</f>
        <v>0.3</v>
      </c>
      <c r="H100" s="120">
        <f t="shared" si="10"/>
        <v>0</v>
      </c>
    </row>
    <row r="101" spans="1:8" ht="31.5" x14ac:dyDescent="0.25">
      <c r="A101" s="47" t="s">
        <v>433</v>
      </c>
      <c r="B101" s="57" t="s">
        <v>434</v>
      </c>
      <c r="C101" s="58" t="s">
        <v>292</v>
      </c>
      <c r="D101" s="59"/>
      <c r="E101" s="60">
        <f t="shared" si="9"/>
        <v>0</v>
      </c>
      <c r="F101" s="83"/>
      <c r="G101" s="121">
        <f>+$C$127/5</f>
        <v>0.13999999999999999</v>
      </c>
      <c r="H101" s="120">
        <f t="shared" si="10"/>
        <v>0</v>
      </c>
    </row>
    <row r="102" spans="1:8" ht="31.5" x14ac:dyDescent="0.25">
      <c r="A102" s="47" t="s">
        <v>435</v>
      </c>
      <c r="B102" s="57" t="s">
        <v>436</v>
      </c>
      <c r="C102" s="58" t="s">
        <v>292</v>
      </c>
      <c r="D102" s="59"/>
      <c r="E102" s="60">
        <f t="shared" si="9"/>
        <v>0</v>
      </c>
      <c r="F102" s="83"/>
      <c r="G102" s="121">
        <f>+$C$127/5</f>
        <v>0.13999999999999999</v>
      </c>
      <c r="H102" s="120">
        <f t="shared" si="10"/>
        <v>0</v>
      </c>
    </row>
    <row r="103" spans="1:8" ht="15.75" x14ac:dyDescent="0.25">
      <c r="A103" s="47" t="s">
        <v>437</v>
      </c>
      <c r="B103" s="57" t="s">
        <v>438</v>
      </c>
      <c r="C103" s="58" t="s">
        <v>292</v>
      </c>
      <c r="D103" s="59"/>
      <c r="E103" s="60">
        <f t="shared" si="9"/>
        <v>0</v>
      </c>
      <c r="F103" s="83"/>
      <c r="G103" s="121">
        <f>+$C$127/5</f>
        <v>0.13999999999999999</v>
      </c>
      <c r="H103" s="120">
        <f t="shared" si="10"/>
        <v>0</v>
      </c>
    </row>
    <row r="104" spans="1:8" ht="31.5" x14ac:dyDescent="0.25">
      <c r="A104" s="47" t="s">
        <v>439</v>
      </c>
      <c r="B104" s="57" t="s">
        <v>440</v>
      </c>
      <c r="C104" s="58" t="s">
        <v>292</v>
      </c>
      <c r="D104" s="59"/>
      <c r="E104" s="60">
        <f t="shared" si="9"/>
        <v>0</v>
      </c>
      <c r="F104" s="66"/>
      <c r="G104" s="121">
        <f>+$C$127/5</f>
        <v>0.13999999999999999</v>
      </c>
      <c r="H104" s="120">
        <f t="shared" si="10"/>
        <v>0</v>
      </c>
    </row>
    <row r="105" spans="1:8" ht="31.5" x14ac:dyDescent="0.25">
      <c r="A105" s="47" t="s">
        <v>441</v>
      </c>
      <c r="B105" s="66" t="s">
        <v>442</v>
      </c>
      <c r="C105" s="67" t="s">
        <v>292</v>
      </c>
      <c r="D105" s="59"/>
      <c r="E105" s="60">
        <f t="shared" si="9"/>
        <v>0</v>
      </c>
      <c r="F105" s="83"/>
      <c r="G105" s="121">
        <f>+$C$127/5</f>
        <v>0.13999999999999999</v>
      </c>
      <c r="H105" s="120">
        <f t="shared" si="10"/>
        <v>0</v>
      </c>
    </row>
    <row r="106" spans="1:8" ht="15.75" x14ac:dyDescent="0.25">
      <c r="A106" s="47"/>
      <c r="B106" s="69" t="s">
        <v>443</v>
      </c>
      <c r="C106" s="70"/>
      <c r="D106" s="70"/>
      <c r="E106" s="70"/>
      <c r="F106" s="87"/>
      <c r="G106" s="120"/>
      <c r="H106" s="120"/>
    </row>
    <row r="107" spans="1:8" ht="15.75" x14ac:dyDescent="0.25">
      <c r="A107" s="47"/>
      <c r="B107" s="71" t="s">
        <v>443</v>
      </c>
      <c r="C107" s="71" t="s">
        <v>285</v>
      </c>
      <c r="D107" s="71" t="s">
        <v>286</v>
      </c>
      <c r="E107" s="71" t="s">
        <v>287</v>
      </c>
      <c r="F107" s="57"/>
      <c r="G107" s="120"/>
      <c r="H107" s="120"/>
    </row>
    <row r="108" spans="1:8" ht="63" x14ac:dyDescent="0.25">
      <c r="A108" s="52">
        <v>28</v>
      </c>
      <c r="B108" s="72" t="s">
        <v>444</v>
      </c>
      <c r="C108" s="55" t="s">
        <v>288</v>
      </c>
      <c r="D108" s="55"/>
      <c r="E108" s="56">
        <f>+G108*H108</f>
        <v>0</v>
      </c>
      <c r="F108" s="83"/>
      <c r="G108" s="121">
        <f>+$C$126</f>
        <v>0.3</v>
      </c>
      <c r="H108" s="120">
        <f>+IF(D108="SI",1,IF(D108="PARCIALMENTE",0.6,IF(D108="NO",0.2,0)))</f>
        <v>0</v>
      </c>
    </row>
    <row r="109" spans="1:8" ht="47.25" x14ac:dyDescent="0.25">
      <c r="A109" s="52" t="s">
        <v>445</v>
      </c>
      <c r="B109" s="73" t="s">
        <v>446</v>
      </c>
      <c r="C109" s="59" t="s">
        <v>292</v>
      </c>
      <c r="D109" s="59"/>
      <c r="E109" s="74">
        <f>+G109*H109</f>
        <v>0</v>
      </c>
      <c r="F109" s="83"/>
      <c r="G109" s="121">
        <f>$C$127/2</f>
        <v>0.35</v>
      </c>
      <c r="H109" s="120">
        <f>+IF(D109="SI",1,IF(D109="PARCIALMENTE",0.6,IF(D109="NO",0.2,0)))</f>
        <v>0</v>
      </c>
    </row>
    <row r="110" spans="1:8" ht="31.5" x14ac:dyDescent="0.25">
      <c r="A110" s="52" t="s">
        <v>447</v>
      </c>
      <c r="B110" s="73" t="s">
        <v>448</v>
      </c>
      <c r="C110" s="59" t="s">
        <v>292</v>
      </c>
      <c r="D110" s="59"/>
      <c r="E110" s="74">
        <f>+G110*H110</f>
        <v>0</v>
      </c>
      <c r="F110" s="83"/>
      <c r="G110" s="121">
        <f>$C$127/2</f>
        <v>0.35</v>
      </c>
      <c r="H110" s="120">
        <f>+IF(D110="SI",1,IF(D110="PARCIALMENTE",0.6,IF(D110="NO",0.2,0)))</f>
        <v>0</v>
      </c>
    </row>
    <row r="111" spans="1:8" ht="15.75" x14ac:dyDescent="0.25">
      <c r="A111" s="75"/>
      <c r="B111" s="69" t="s">
        <v>449</v>
      </c>
      <c r="C111" s="69"/>
      <c r="D111" s="69"/>
      <c r="E111" s="69"/>
      <c r="F111" s="57"/>
      <c r="G111" s="120"/>
      <c r="H111" s="120"/>
    </row>
    <row r="112" spans="1:8" ht="15.75" x14ac:dyDescent="0.25">
      <c r="A112" s="75"/>
      <c r="B112" s="71" t="s">
        <v>449</v>
      </c>
      <c r="C112" s="71" t="s">
        <v>285</v>
      </c>
      <c r="D112" s="71" t="s">
        <v>286</v>
      </c>
      <c r="E112" s="71" t="s">
        <v>287</v>
      </c>
      <c r="F112" s="57"/>
      <c r="G112" s="120"/>
      <c r="H112" s="120"/>
    </row>
    <row r="113" spans="1:9" ht="31.5" x14ac:dyDescent="0.25">
      <c r="A113" s="76">
        <v>29</v>
      </c>
      <c r="B113" s="53" t="s">
        <v>450</v>
      </c>
      <c r="C113" s="54" t="s">
        <v>288</v>
      </c>
      <c r="D113" s="55"/>
      <c r="E113" s="56">
        <f t="shared" ref="E113:E124" si="11">+G113*H113</f>
        <v>0</v>
      </c>
      <c r="F113" s="83"/>
      <c r="G113" s="121">
        <f>+$C$126</f>
        <v>0.3</v>
      </c>
      <c r="H113" s="120">
        <f t="shared" ref="H113:H124" si="12">+IF(D113="SI",1,IF(D113="PARCIALMENTE",0.6,IF(D113="NO",0.2,0)))</f>
        <v>0</v>
      </c>
    </row>
    <row r="114" spans="1:9" ht="31.5" x14ac:dyDescent="0.25">
      <c r="A114" s="76" t="s">
        <v>451</v>
      </c>
      <c r="B114" s="73" t="s">
        <v>452</v>
      </c>
      <c r="C114" s="59" t="s">
        <v>292</v>
      </c>
      <c r="D114" s="59"/>
      <c r="E114" s="74">
        <f t="shared" si="11"/>
        <v>0</v>
      </c>
      <c r="F114" s="83"/>
      <c r="G114" s="121">
        <f>+$C$127</f>
        <v>0.7</v>
      </c>
      <c r="H114" s="120">
        <f t="shared" si="12"/>
        <v>0</v>
      </c>
    </row>
    <row r="115" spans="1:9" ht="31.5" x14ac:dyDescent="0.25">
      <c r="A115" s="76">
        <v>30</v>
      </c>
      <c r="B115" s="53" t="s">
        <v>453</v>
      </c>
      <c r="C115" s="54" t="s">
        <v>288</v>
      </c>
      <c r="D115" s="55"/>
      <c r="E115" s="56">
        <f t="shared" si="11"/>
        <v>0</v>
      </c>
      <c r="F115" s="83"/>
      <c r="G115" s="121">
        <f>+$C$126</f>
        <v>0.3</v>
      </c>
      <c r="H115" s="120">
        <f t="shared" si="12"/>
        <v>0</v>
      </c>
    </row>
    <row r="116" spans="1:9" ht="31.5" x14ac:dyDescent="0.25">
      <c r="A116" s="76" t="s">
        <v>454</v>
      </c>
      <c r="B116" s="73" t="s">
        <v>455</v>
      </c>
      <c r="C116" s="59" t="s">
        <v>292</v>
      </c>
      <c r="D116" s="59"/>
      <c r="E116" s="74">
        <f t="shared" si="11"/>
        <v>0</v>
      </c>
      <c r="F116" s="83"/>
      <c r="G116" s="121">
        <f>$C$127/4</f>
        <v>0.17499999999999999</v>
      </c>
      <c r="H116" s="120">
        <f t="shared" si="12"/>
        <v>0</v>
      </c>
    </row>
    <row r="117" spans="1:9" ht="15.75" x14ac:dyDescent="0.25">
      <c r="A117" s="76" t="s">
        <v>456</v>
      </c>
      <c r="B117" s="73" t="s">
        <v>457</v>
      </c>
      <c r="C117" s="59" t="s">
        <v>292</v>
      </c>
      <c r="D117" s="59"/>
      <c r="E117" s="74">
        <f t="shared" si="11"/>
        <v>0</v>
      </c>
      <c r="F117" s="83"/>
      <c r="G117" s="121">
        <f>$C$127/4</f>
        <v>0.17499999999999999</v>
      </c>
      <c r="H117" s="120">
        <f t="shared" si="12"/>
        <v>0</v>
      </c>
    </row>
    <row r="118" spans="1:9" ht="31.5" x14ac:dyDescent="0.25">
      <c r="A118" s="76" t="s">
        <v>458</v>
      </c>
      <c r="B118" s="73" t="s">
        <v>459</v>
      </c>
      <c r="C118" s="59" t="s">
        <v>292</v>
      </c>
      <c r="D118" s="59"/>
      <c r="E118" s="74">
        <f t="shared" si="11"/>
        <v>0</v>
      </c>
      <c r="F118" s="83"/>
      <c r="G118" s="121">
        <f>$C$127/4</f>
        <v>0.17499999999999999</v>
      </c>
      <c r="H118" s="120">
        <f t="shared" si="12"/>
        <v>0</v>
      </c>
    </row>
    <row r="119" spans="1:9" ht="47.25" x14ac:dyDescent="0.25">
      <c r="A119" s="76" t="s">
        <v>460</v>
      </c>
      <c r="B119" s="73" t="s">
        <v>461</v>
      </c>
      <c r="C119" s="59" t="s">
        <v>292</v>
      </c>
      <c r="D119" s="59"/>
      <c r="E119" s="74">
        <f t="shared" si="11"/>
        <v>0</v>
      </c>
      <c r="F119" s="83"/>
      <c r="G119" s="121">
        <f>$C$127/4</f>
        <v>0.17499999999999999</v>
      </c>
      <c r="H119" s="120">
        <f t="shared" si="12"/>
        <v>0</v>
      </c>
    </row>
    <row r="120" spans="1:9" ht="47.25" x14ac:dyDescent="0.25">
      <c r="A120" s="76">
        <v>31</v>
      </c>
      <c r="B120" s="53" t="s">
        <v>462</v>
      </c>
      <c r="C120" s="54" t="s">
        <v>288</v>
      </c>
      <c r="D120" s="55"/>
      <c r="E120" s="56">
        <f t="shared" si="11"/>
        <v>0</v>
      </c>
      <c r="F120" s="83"/>
      <c r="G120" s="121">
        <f>+$C$126</f>
        <v>0.3</v>
      </c>
      <c r="H120" s="120">
        <f t="shared" si="12"/>
        <v>0</v>
      </c>
    </row>
    <row r="121" spans="1:9" ht="31.5" x14ac:dyDescent="0.25">
      <c r="A121" s="76" t="s">
        <v>463</v>
      </c>
      <c r="B121" s="73" t="s">
        <v>464</v>
      </c>
      <c r="C121" s="59" t="s">
        <v>292</v>
      </c>
      <c r="D121" s="59"/>
      <c r="E121" s="74">
        <f t="shared" si="11"/>
        <v>0</v>
      </c>
      <c r="F121" s="83"/>
      <c r="G121" s="121">
        <f>+$C$127</f>
        <v>0.7</v>
      </c>
      <c r="H121" s="120">
        <f t="shared" si="12"/>
        <v>0</v>
      </c>
    </row>
    <row r="122" spans="1:9" ht="47.25" x14ac:dyDescent="0.25">
      <c r="A122" s="76">
        <v>32</v>
      </c>
      <c r="B122" s="53" t="s">
        <v>465</v>
      </c>
      <c r="C122" s="54" t="s">
        <v>288</v>
      </c>
      <c r="D122" s="55"/>
      <c r="E122" s="56">
        <f t="shared" si="11"/>
        <v>0</v>
      </c>
      <c r="F122" s="83"/>
      <c r="G122" s="121">
        <f>+$C$126</f>
        <v>0.3</v>
      </c>
      <c r="H122" s="120">
        <f t="shared" si="12"/>
        <v>0</v>
      </c>
    </row>
    <row r="123" spans="1:9" ht="15.75" x14ac:dyDescent="0.25">
      <c r="A123" s="76" t="s">
        <v>466</v>
      </c>
      <c r="B123" s="73" t="s">
        <v>467</v>
      </c>
      <c r="C123" s="59" t="s">
        <v>292</v>
      </c>
      <c r="D123" s="59"/>
      <c r="E123" s="74">
        <f t="shared" si="11"/>
        <v>0</v>
      </c>
      <c r="F123" s="88"/>
      <c r="G123" s="121">
        <f>$C$127/2</f>
        <v>0.35</v>
      </c>
      <c r="H123" s="120">
        <f t="shared" si="12"/>
        <v>0</v>
      </c>
    </row>
    <row r="124" spans="1:9" ht="31.5" x14ac:dyDescent="0.25">
      <c r="A124" s="76" t="s">
        <v>468</v>
      </c>
      <c r="B124" s="73" t="s">
        <v>469</v>
      </c>
      <c r="C124" s="59" t="s">
        <v>292</v>
      </c>
      <c r="D124" s="59"/>
      <c r="E124" s="74">
        <f t="shared" si="11"/>
        <v>0</v>
      </c>
      <c r="F124" s="83"/>
      <c r="G124" s="121">
        <f>$C$127/2</f>
        <v>0.35</v>
      </c>
      <c r="H124" s="120">
        <f t="shared" si="12"/>
        <v>0</v>
      </c>
    </row>
    <row r="125" spans="1:9" ht="16.5" thickBot="1" x14ac:dyDescent="0.3">
      <c r="B125" s="77"/>
      <c r="C125" s="78"/>
      <c r="D125" s="80" t="s">
        <v>287</v>
      </c>
      <c r="E125" s="74">
        <f>SUM(E7:E124)</f>
        <v>0</v>
      </c>
      <c r="F125" s="118"/>
      <c r="I125" s="81"/>
    </row>
    <row r="126" spans="1:9" ht="15.75" x14ac:dyDescent="0.25">
      <c r="B126" s="108" t="s">
        <v>470</v>
      </c>
      <c r="C126" s="110">
        <v>0.3</v>
      </c>
      <c r="D126" s="106"/>
      <c r="E126" s="107"/>
      <c r="I126" s="81"/>
    </row>
    <row r="127" spans="1:9" ht="16.5" thickBot="1" x14ac:dyDescent="0.3">
      <c r="B127" s="109" t="s">
        <v>471</v>
      </c>
      <c r="C127" s="111">
        <v>0.7</v>
      </c>
      <c r="D127" s="106"/>
      <c r="E127" s="107"/>
      <c r="I127" s="81"/>
    </row>
    <row r="128" spans="1:9" ht="15.75" x14ac:dyDescent="0.25">
      <c r="B128" s="89" t="s">
        <v>473</v>
      </c>
      <c r="C128" s="90">
        <v>5</v>
      </c>
      <c r="F128" s="79"/>
      <c r="I128" s="81"/>
    </row>
    <row r="129" spans="2:9" ht="15.75" x14ac:dyDescent="0.25">
      <c r="B129" s="91" t="s">
        <v>474</v>
      </c>
      <c r="C129" s="92">
        <v>32</v>
      </c>
      <c r="F129" s="79"/>
      <c r="I129" s="81"/>
    </row>
    <row r="130" spans="2:9" ht="15.75" x14ac:dyDescent="0.25">
      <c r="B130" s="91" t="s">
        <v>476</v>
      </c>
      <c r="C130" s="93">
        <f>+E125</f>
        <v>0</v>
      </c>
      <c r="E130" s="79"/>
      <c r="F130" s="79" t="s">
        <v>475</v>
      </c>
      <c r="G130" s="120"/>
      <c r="H130" s="120"/>
      <c r="I130" s="81"/>
    </row>
    <row r="131" spans="2:9" ht="15.75" x14ac:dyDescent="0.25">
      <c r="B131" s="91" t="s">
        <v>477</v>
      </c>
      <c r="C131" s="95">
        <f>+C130/C129</f>
        <v>0</v>
      </c>
      <c r="E131" s="94"/>
      <c r="F131" s="79"/>
      <c r="G131" s="120"/>
      <c r="H131" s="120"/>
      <c r="I131" s="81"/>
    </row>
    <row r="132" spans="2:9" ht="16.5" thickBot="1" x14ac:dyDescent="0.3">
      <c r="B132" s="96" t="s">
        <v>478</v>
      </c>
      <c r="C132" s="130">
        <f>+C128*C131</f>
        <v>0</v>
      </c>
      <c r="E132" s="79"/>
      <c r="F132" s="79"/>
      <c r="G132" s="120"/>
      <c r="H132" s="120"/>
      <c r="I132" s="81"/>
    </row>
    <row r="133" spans="2:9" ht="16.5" thickBot="1" x14ac:dyDescent="0.3">
      <c r="B133" s="132" t="s">
        <v>479</v>
      </c>
      <c r="C133" s="133"/>
      <c r="G133" s="120"/>
      <c r="H133" s="120"/>
      <c r="I133" s="81"/>
    </row>
    <row r="134" spans="2:9" ht="16.5" thickBot="1" x14ac:dyDescent="0.3">
      <c r="B134" s="97" t="s">
        <v>480</v>
      </c>
      <c r="C134" s="98" t="s">
        <v>481</v>
      </c>
      <c r="G134" s="120"/>
      <c r="H134" s="120"/>
      <c r="I134" s="81"/>
    </row>
    <row r="135" spans="2:9" ht="15.75" x14ac:dyDescent="0.25">
      <c r="B135" s="99" t="s">
        <v>289</v>
      </c>
      <c r="C135" s="100">
        <v>0.3</v>
      </c>
      <c r="G135" s="120"/>
      <c r="H135" s="120"/>
      <c r="I135" s="81"/>
    </row>
    <row r="136" spans="2:9" ht="15.75" x14ac:dyDescent="0.25">
      <c r="B136" s="101" t="s">
        <v>482</v>
      </c>
      <c r="C136" s="102">
        <v>0.18</v>
      </c>
      <c r="G136" s="120"/>
      <c r="H136" s="120"/>
      <c r="I136" s="81"/>
    </row>
    <row r="137" spans="2:9" ht="16.5" thickBot="1" x14ac:dyDescent="0.3">
      <c r="B137" s="103" t="s">
        <v>483</v>
      </c>
      <c r="C137" s="104">
        <v>0.06</v>
      </c>
      <c r="G137" s="120"/>
      <c r="H137" s="120"/>
      <c r="I137" s="81"/>
    </row>
    <row r="138" spans="2:9" ht="16.5" thickBot="1" x14ac:dyDescent="0.3">
      <c r="B138" s="132" t="s">
        <v>484</v>
      </c>
      <c r="C138" s="133"/>
      <c r="G138" s="120"/>
      <c r="H138" s="120"/>
      <c r="I138" s="81"/>
    </row>
    <row r="139" spans="2:9" ht="16.5" thickBot="1" x14ac:dyDescent="0.3">
      <c r="B139" s="97" t="s">
        <v>480</v>
      </c>
      <c r="C139" s="98" t="s">
        <v>481</v>
      </c>
      <c r="G139" s="120"/>
      <c r="H139" s="120"/>
      <c r="I139" s="81"/>
    </row>
    <row r="140" spans="2:9" ht="15.75" x14ac:dyDescent="0.25">
      <c r="B140" s="99" t="s">
        <v>289</v>
      </c>
      <c r="C140" s="100">
        <v>0.7</v>
      </c>
      <c r="G140" s="123"/>
      <c r="H140" s="123"/>
      <c r="I140" s="81"/>
    </row>
    <row r="141" spans="2:9" ht="15.75" x14ac:dyDescent="0.25">
      <c r="B141" s="101" t="s">
        <v>482</v>
      </c>
      <c r="C141" s="102">
        <v>0.42</v>
      </c>
      <c r="G141" s="123"/>
      <c r="H141" s="120"/>
      <c r="I141" s="81"/>
    </row>
    <row r="142" spans="2:9" ht="16.5" thickBot="1" x14ac:dyDescent="0.3">
      <c r="B142" s="103" t="s">
        <v>483</v>
      </c>
      <c r="C142" s="104">
        <v>0.14000000000000001</v>
      </c>
      <c r="G142" s="123"/>
      <c r="H142" s="120"/>
      <c r="I142" s="81"/>
    </row>
  </sheetData>
  <protectedRanges>
    <protectedRange algorithmName="SHA-512" hashValue="Hs3D6SX+uyFlZt9tL9H8s70Qs2GLxx297lIOWWvEpUJBawjXjDYZQ7KmPj4XraJ5N9Nrf9PIxhlKLwTt9X3yLg==" saltValue="eBAdG3w5A3j2aARQhya/ZQ==" spinCount="100000" sqref="G1:H1048576" name="Rango1"/>
  </protectedRanges>
  <customSheetViews>
    <customSheetView guid="{5F564FA0-2AEB-42F5-8861-84276B0E4AED}" scale="55" showPageBreaks="1" showGridLines="0" fitToPage="1" printArea="1" view="pageBreakPreview">
      <selection activeCell="G1" sqref="G1"/>
      <pageMargins left="0.15748031496062992" right="0.44" top="0.3" bottom="0.49" header="0.11811023622047245" footer="0.11811023622047245"/>
      <printOptions horizontalCentered="1"/>
      <pageSetup scale="17" orientation="portrait" horizontalDpi="4294967294" verticalDpi="4294967294" r:id="rId1"/>
      <headerFooter>
        <oddFooter xml:space="preserve">&amp;R&amp;"Arial Narrow,Normal"&amp;9Código: 3TR-GFI-F-06
Fecha: 26/09/2018
Versión: 1
</oddFooter>
      </headerFooter>
    </customSheetView>
  </customSheetViews>
  <mergeCells count="6">
    <mergeCell ref="L53:N53"/>
    <mergeCell ref="B133:C133"/>
    <mergeCell ref="B138:C138"/>
    <mergeCell ref="C1:E1"/>
    <mergeCell ref="C2:E3"/>
    <mergeCell ref="A1:B3"/>
  </mergeCells>
  <dataValidations count="2">
    <dataValidation type="list" allowBlank="1" showInputMessage="1" showErrorMessage="1" sqref="D113:D124 D7:D11 D13:D42 D45:D52 D54:D57 D59:D73 D75:D77 D79:D88 D90:D105 D108:D110" xr:uid="{4FA1CCC4-8D1A-4053-B864-29ABF7F55036}">
      <formula1>$B$140:$B$142</formula1>
    </dataValidation>
    <dataValidation type="list" allowBlank="1" showInputMessage="1" showErrorMessage="1" sqref="D44 D106 D111" xr:uid="{1E29B15E-C48F-4439-9058-1F2D18646B3E}"/>
  </dataValidations>
  <printOptions horizontalCentered="1"/>
  <pageMargins left="0.15748031496062992" right="0.44" top="0.3" bottom="0.49" header="0.11811023622047245" footer="0.11811023622047245"/>
  <pageSetup scale="16" orientation="portrait" horizontalDpi="4294967294" verticalDpi="4294967294" r:id="rId2"/>
  <headerFooter>
    <oddFooter xml:space="preserve">&amp;R&amp;"Arial Narrow,Normal"&amp;9Código: 3TR-GFI-F-06
Fecha: 26/09/2018
Versión: 1
</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7F57-FA17-4EC3-8EA8-A2C7E74A90DA}">
  <dimension ref="A1:H14"/>
  <sheetViews>
    <sheetView tabSelected="1" workbookViewId="0">
      <selection activeCell="F2" sqref="F2:H2"/>
    </sheetView>
  </sheetViews>
  <sheetFormatPr baseColWidth="10" defaultColWidth="11.42578125" defaultRowHeight="12.75" x14ac:dyDescent="0.2"/>
  <cols>
    <col min="1" max="2" width="9.140625" style="105" customWidth="1"/>
    <col min="3" max="5" width="30.5703125" style="105" customWidth="1"/>
    <col min="6" max="8" width="9.140625" style="105" customWidth="1"/>
    <col min="9" max="16384" width="11.42578125" style="105"/>
  </cols>
  <sheetData>
    <row r="1" spans="1:8" s="115" customFormat="1" ht="18.75" customHeight="1" x14ac:dyDescent="0.2">
      <c r="A1" s="154"/>
      <c r="B1" s="155"/>
      <c r="C1" s="158" t="s">
        <v>0</v>
      </c>
      <c r="D1" s="158"/>
      <c r="E1" s="158"/>
      <c r="F1" s="159" t="s">
        <v>490</v>
      </c>
      <c r="G1" s="160"/>
      <c r="H1" s="161"/>
    </row>
    <row r="2" spans="1:8" s="115" customFormat="1" ht="18.75" x14ac:dyDescent="0.2">
      <c r="A2" s="156"/>
      <c r="B2" s="157"/>
      <c r="C2" s="162" t="s">
        <v>485</v>
      </c>
      <c r="D2" s="163"/>
      <c r="E2" s="164"/>
      <c r="F2" s="168" t="s">
        <v>502</v>
      </c>
      <c r="G2" s="169"/>
      <c r="H2" s="170"/>
    </row>
    <row r="3" spans="1:8" s="115" customFormat="1" ht="18.75" x14ac:dyDescent="0.2">
      <c r="A3" s="156"/>
      <c r="B3" s="157"/>
      <c r="C3" s="165"/>
      <c r="D3" s="166"/>
      <c r="E3" s="167"/>
      <c r="F3" s="171" t="s">
        <v>489</v>
      </c>
      <c r="G3" s="172"/>
      <c r="H3" s="173"/>
    </row>
    <row r="4" spans="1:8" x14ac:dyDescent="0.2">
      <c r="A4" s="128"/>
      <c r="H4" s="129"/>
    </row>
    <row r="5" spans="1:8" ht="15.75" customHeight="1" x14ac:dyDescent="0.2">
      <c r="A5" s="142" t="s">
        <v>501</v>
      </c>
      <c r="B5" s="143"/>
      <c r="C5" s="143"/>
      <c r="D5" s="143"/>
      <c r="E5" s="143"/>
      <c r="F5" s="143"/>
      <c r="G5" s="143"/>
      <c r="H5" s="144"/>
    </row>
    <row r="6" spans="1:8" x14ac:dyDescent="0.2">
      <c r="A6" s="142"/>
      <c r="B6" s="143"/>
      <c r="C6" s="143"/>
      <c r="D6" s="143"/>
      <c r="E6" s="143"/>
      <c r="F6" s="143"/>
      <c r="G6" s="143"/>
      <c r="H6" s="144"/>
    </row>
    <row r="7" spans="1:8" x14ac:dyDescent="0.2">
      <c r="A7" s="128"/>
      <c r="H7" s="129"/>
    </row>
    <row r="8" spans="1:8" ht="15.75" customHeight="1" x14ac:dyDescent="0.2">
      <c r="A8" s="145" t="s">
        <v>486</v>
      </c>
      <c r="B8" s="146"/>
      <c r="C8" s="146"/>
      <c r="D8" s="146"/>
      <c r="E8" s="146"/>
      <c r="F8" s="146"/>
      <c r="G8" s="146"/>
      <c r="H8" s="147"/>
    </row>
    <row r="9" spans="1:8" x14ac:dyDescent="0.2">
      <c r="A9" s="145"/>
      <c r="B9" s="146"/>
      <c r="C9" s="146"/>
      <c r="D9" s="146"/>
      <c r="E9" s="146"/>
      <c r="F9" s="146"/>
      <c r="G9" s="146"/>
      <c r="H9" s="147"/>
    </row>
    <row r="10" spans="1:8" x14ac:dyDescent="0.2">
      <c r="A10" s="128"/>
      <c r="H10" s="129"/>
    </row>
    <row r="11" spans="1:8" x14ac:dyDescent="0.2">
      <c r="A11" s="148" t="s">
        <v>487</v>
      </c>
      <c r="B11" s="149"/>
      <c r="C11" s="149"/>
      <c r="D11" s="149"/>
      <c r="E11" s="149"/>
      <c r="F11" s="149"/>
      <c r="G11" s="149"/>
      <c r="H11" s="150"/>
    </row>
    <row r="12" spans="1:8" x14ac:dyDescent="0.2">
      <c r="A12" s="148"/>
      <c r="B12" s="149"/>
      <c r="C12" s="149"/>
      <c r="D12" s="149"/>
      <c r="E12" s="149"/>
      <c r="F12" s="149"/>
      <c r="G12" s="149"/>
      <c r="H12" s="150"/>
    </row>
    <row r="13" spans="1:8" ht="15.75" customHeight="1" x14ac:dyDescent="0.2">
      <c r="A13" s="148" t="s">
        <v>488</v>
      </c>
      <c r="B13" s="149"/>
      <c r="C13" s="149"/>
      <c r="D13" s="149"/>
      <c r="E13" s="149"/>
      <c r="F13" s="149"/>
      <c r="G13" s="149"/>
      <c r="H13" s="150"/>
    </row>
    <row r="14" spans="1:8" ht="13.5" thickBot="1" x14ac:dyDescent="0.25">
      <c r="A14" s="151"/>
      <c r="B14" s="152"/>
      <c r="C14" s="152"/>
      <c r="D14" s="152"/>
      <c r="E14" s="152"/>
      <c r="F14" s="152"/>
      <c r="G14" s="152"/>
      <c r="H14" s="153"/>
    </row>
  </sheetData>
  <customSheetViews>
    <customSheetView guid="{5F564FA0-2AEB-42F5-8861-84276B0E4AED}">
      <selection activeCell="B17" sqref="B17"/>
      <pageMargins left="0.7" right="0.7" top="0.75" bottom="0.75" header="0.3" footer="0.3"/>
    </customSheetView>
  </customSheetViews>
  <mergeCells count="10">
    <mergeCell ref="A5:H6"/>
    <mergeCell ref="A8:H9"/>
    <mergeCell ref="A11:H12"/>
    <mergeCell ref="A13:H14"/>
    <mergeCell ref="A1:B3"/>
    <mergeCell ref="C1:E1"/>
    <mergeCell ref="F1:H1"/>
    <mergeCell ref="C2:E3"/>
    <mergeCell ref="F2:H2"/>
    <mergeCell ref="F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R78"/>
  <sheetViews>
    <sheetView showGridLines="0" view="pageBreakPreview" zoomScale="70" zoomScaleNormal="55" zoomScaleSheetLayoutView="70" workbookViewId="0">
      <selection activeCell="B47" sqref="B47:E47"/>
    </sheetView>
  </sheetViews>
  <sheetFormatPr baseColWidth="10" defaultColWidth="11.42578125" defaultRowHeight="15" x14ac:dyDescent="0.25"/>
  <cols>
    <col min="1" max="5" width="52.5703125" style="5" customWidth="1"/>
    <col min="6" max="6" width="3.140625" style="5" customWidth="1"/>
    <col min="7" max="7" width="11.42578125" style="5"/>
    <col min="8" max="8" width="11.85546875" style="5" bestFit="1" customWidth="1"/>
    <col min="9" max="9" width="11.42578125" style="5"/>
    <col min="10" max="10" width="14.5703125" style="5" bestFit="1" customWidth="1"/>
    <col min="11" max="11" width="11.42578125" style="5"/>
    <col min="12" max="12" width="12.140625" style="5" bestFit="1" customWidth="1"/>
    <col min="13" max="13" width="11.42578125" style="5"/>
    <col min="14" max="14" width="12.140625" style="5" bestFit="1" customWidth="1"/>
    <col min="15" max="17" width="11.42578125" style="5"/>
    <col min="18" max="18" width="12.140625" style="5" bestFit="1" customWidth="1"/>
    <col min="19" max="16384" width="11.42578125" style="5"/>
  </cols>
  <sheetData>
    <row r="1" spans="1:5" s="1" customFormat="1" ht="39" customHeight="1" x14ac:dyDescent="0.2">
      <c r="A1" s="175"/>
      <c r="B1" s="134" t="s">
        <v>0</v>
      </c>
      <c r="C1" s="134"/>
      <c r="D1" s="134"/>
      <c r="E1" s="22" t="s">
        <v>34</v>
      </c>
    </row>
    <row r="2" spans="1:5" s="1" customFormat="1" ht="21" customHeight="1" x14ac:dyDescent="0.2">
      <c r="A2" s="176"/>
      <c r="B2" s="135" t="s">
        <v>33</v>
      </c>
      <c r="C2" s="136"/>
      <c r="D2" s="137"/>
      <c r="E2" s="23" t="s">
        <v>277</v>
      </c>
    </row>
    <row r="3" spans="1:5" s="1" customFormat="1" ht="68.25" customHeight="1" x14ac:dyDescent="0.2">
      <c r="A3" s="177"/>
      <c r="B3" s="138"/>
      <c r="C3" s="139"/>
      <c r="D3" s="140"/>
      <c r="E3" s="34" t="s">
        <v>276</v>
      </c>
    </row>
    <row r="4" spans="1:5" s="1" customFormat="1" ht="15.75" x14ac:dyDescent="0.2">
      <c r="A4" s="2"/>
      <c r="B4" s="3"/>
      <c r="C4" s="3"/>
      <c r="D4" s="10"/>
      <c r="E4" s="24"/>
    </row>
    <row r="5" spans="1:5" s="1" customFormat="1" ht="15.75" x14ac:dyDescent="0.2">
      <c r="A5" s="6"/>
      <c r="B5" s="7"/>
      <c r="C5" s="8"/>
      <c r="D5" s="8"/>
    </row>
    <row r="6" spans="1:5" s="1" customFormat="1" ht="36" customHeight="1" x14ac:dyDescent="0.2">
      <c r="A6" s="15" t="s">
        <v>31</v>
      </c>
      <c r="B6" s="178"/>
      <c r="C6" s="179"/>
      <c r="D6" s="15" t="s">
        <v>13</v>
      </c>
      <c r="E6" s="36">
        <f ca="1">TODAY()</f>
        <v>46050</v>
      </c>
    </row>
    <row r="7" spans="1:5" s="1" customFormat="1" ht="33" customHeight="1" x14ac:dyDescent="0.2">
      <c r="A7" s="15" t="s">
        <v>18</v>
      </c>
      <c r="B7" s="180"/>
      <c r="C7" s="181"/>
      <c r="D7" s="15" t="s">
        <v>19</v>
      </c>
      <c r="E7" s="28"/>
    </row>
    <row r="8" spans="1:5" s="1" customFormat="1" ht="15.75" x14ac:dyDescent="0.2">
      <c r="A8" s="4"/>
      <c r="B8" s="9"/>
      <c r="C8" s="10"/>
    </row>
    <row r="9" spans="1:5" s="1" customFormat="1" ht="36" customHeight="1" x14ac:dyDescent="0.2">
      <c r="A9" s="174" t="s">
        <v>35</v>
      </c>
      <c r="B9" s="174"/>
      <c r="C9" s="174"/>
      <c r="D9" s="174"/>
      <c r="E9" s="174"/>
    </row>
    <row r="10" spans="1:5" s="1" customFormat="1" ht="21.95" customHeight="1" x14ac:dyDescent="0.2">
      <c r="A10" s="13" t="s">
        <v>1</v>
      </c>
      <c r="B10" s="183"/>
      <c r="C10" s="183"/>
      <c r="D10" s="183"/>
      <c r="E10" s="183"/>
    </row>
    <row r="11" spans="1:5" s="1" customFormat="1" ht="18" customHeight="1" x14ac:dyDescent="0.2">
      <c r="A11" s="13" t="s">
        <v>6</v>
      </c>
      <c r="B11" s="183"/>
      <c r="C11" s="183"/>
      <c r="D11" s="183"/>
      <c r="E11" s="183"/>
    </row>
    <row r="12" spans="1:5" s="1" customFormat="1" ht="18" customHeight="1" x14ac:dyDescent="0.2">
      <c r="A12" s="14" t="s">
        <v>3</v>
      </c>
      <c r="B12" s="183"/>
      <c r="C12" s="183"/>
      <c r="D12" s="183"/>
      <c r="E12" s="183"/>
    </row>
    <row r="13" spans="1:5" s="1" customFormat="1" ht="18" customHeight="1" x14ac:dyDescent="0.2">
      <c r="A13" s="174" t="s">
        <v>4</v>
      </c>
      <c r="B13" s="174"/>
      <c r="C13" s="174"/>
      <c r="D13" s="174"/>
      <c r="E13" s="174"/>
    </row>
    <row r="14" spans="1:5" s="1" customFormat="1" ht="18" customHeight="1" x14ac:dyDescent="0.2">
      <c r="A14" s="12" t="s">
        <v>1</v>
      </c>
      <c r="B14" s="184"/>
      <c r="C14" s="184"/>
      <c r="D14" s="184"/>
      <c r="E14" s="184"/>
    </row>
    <row r="15" spans="1:5" s="1" customFormat="1" ht="18" customHeight="1" x14ac:dyDescent="0.2">
      <c r="A15" s="12" t="s">
        <v>2</v>
      </c>
      <c r="B15" s="184"/>
      <c r="C15" s="184"/>
      <c r="D15" s="184"/>
      <c r="E15" s="184"/>
    </row>
    <row r="16" spans="1:5" s="1" customFormat="1" ht="18" customHeight="1" x14ac:dyDescent="0.2">
      <c r="A16" s="12" t="s">
        <v>3</v>
      </c>
      <c r="B16" s="185"/>
      <c r="C16" s="185"/>
      <c r="D16" s="185"/>
      <c r="E16" s="185"/>
    </row>
    <row r="17" spans="1:6" s="1" customFormat="1" ht="36" customHeight="1" x14ac:dyDescent="0.2">
      <c r="A17" s="174" t="s">
        <v>9</v>
      </c>
      <c r="B17" s="174"/>
      <c r="C17" s="174"/>
      <c r="D17" s="174"/>
      <c r="E17" s="174"/>
    </row>
    <row r="18" spans="1:6" s="1" customFormat="1" ht="18" customHeight="1" x14ac:dyDescent="0.2">
      <c r="A18" s="13" t="s">
        <v>1</v>
      </c>
      <c r="B18" s="184"/>
      <c r="C18" s="184"/>
      <c r="D18" s="184"/>
      <c r="E18" s="184"/>
    </row>
    <row r="19" spans="1:6" s="1" customFormat="1" ht="17.25" customHeight="1" x14ac:dyDescent="0.2">
      <c r="A19" s="13" t="s">
        <v>2</v>
      </c>
      <c r="B19" s="184"/>
      <c r="C19" s="184"/>
      <c r="D19" s="184"/>
      <c r="E19" s="184"/>
    </row>
    <row r="20" spans="1:6" s="1" customFormat="1" ht="18" customHeight="1" x14ac:dyDescent="0.2">
      <c r="A20" s="13" t="s">
        <v>3</v>
      </c>
      <c r="B20" s="186"/>
      <c r="C20" s="186"/>
      <c r="D20" s="186"/>
      <c r="E20" s="186"/>
    </row>
    <row r="21" spans="1:6" s="1" customFormat="1" ht="18" customHeight="1" x14ac:dyDescent="0.2">
      <c r="A21" s="182"/>
      <c r="B21" s="182"/>
      <c r="C21" s="182"/>
      <c r="D21" s="182"/>
      <c r="E21" s="182"/>
    </row>
    <row r="22" spans="1:6" s="1" customFormat="1" ht="30" customHeight="1" x14ac:dyDescent="0.2">
      <c r="A22" s="187" t="s">
        <v>24</v>
      </c>
      <c r="B22" s="188"/>
      <c r="C22" s="188"/>
      <c r="D22" s="188"/>
      <c r="E22" s="188"/>
    </row>
    <row r="23" spans="1:6" s="1" customFormat="1" ht="15" customHeight="1" x14ac:dyDescent="0.2">
      <c r="A23" s="188"/>
      <c r="B23" s="188"/>
      <c r="C23" s="188"/>
      <c r="D23" s="188"/>
      <c r="E23" s="188"/>
    </row>
    <row r="24" spans="1:6" s="1" customFormat="1" ht="33.75" customHeight="1" x14ac:dyDescent="0.2">
      <c r="A24" s="19" t="s">
        <v>16</v>
      </c>
      <c r="B24" s="189"/>
      <c r="C24" s="189"/>
      <c r="D24" s="189"/>
      <c r="E24" s="189"/>
    </row>
    <row r="25" spans="1:6" s="1" customFormat="1" ht="36" customHeight="1" x14ac:dyDescent="0.3">
      <c r="A25" s="20" t="s">
        <v>20</v>
      </c>
      <c r="B25" s="190"/>
      <c r="C25" s="190"/>
      <c r="D25" s="190"/>
      <c r="E25" s="190"/>
      <c r="F25" s="11"/>
    </row>
    <row r="26" spans="1:6" s="1" customFormat="1" ht="44.25" customHeight="1" x14ac:dyDescent="0.2">
      <c r="A26" s="20" t="s">
        <v>5</v>
      </c>
      <c r="B26" s="191"/>
      <c r="C26" s="192"/>
      <c r="D26" s="192"/>
      <c r="E26" s="193"/>
    </row>
    <row r="27" spans="1:6" s="1" customFormat="1" ht="17.25" customHeight="1" x14ac:dyDescent="0.25">
      <c r="A27" s="199" t="s">
        <v>17</v>
      </c>
      <c r="B27" s="41" t="s">
        <v>273</v>
      </c>
      <c r="C27" s="41" t="s">
        <v>274</v>
      </c>
      <c r="D27" s="41" t="s">
        <v>273</v>
      </c>
      <c r="E27" s="41" t="s">
        <v>274</v>
      </c>
    </row>
    <row r="28" spans="1:6" s="1" customFormat="1" ht="17.25" customHeight="1" x14ac:dyDescent="0.2">
      <c r="A28" s="200"/>
      <c r="B28" s="43"/>
      <c r="C28" s="40"/>
      <c r="D28" s="43"/>
      <c r="E28" s="40"/>
    </row>
    <row r="29" spans="1:6" s="1" customFormat="1" ht="17.25" customHeight="1" x14ac:dyDescent="0.2">
      <c r="A29" s="200"/>
      <c r="B29" s="43"/>
      <c r="C29" s="40"/>
      <c r="D29" s="44"/>
      <c r="E29" s="40"/>
    </row>
    <row r="30" spans="1:6" s="1" customFormat="1" ht="17.25" customHeight="1" x14ac:dyDescent="0.2">
      <c r="A30" s="200"/>
      <c r="B30" s="43"/>
      <c r="C30" s="40"/>
      <c r="D30" s="44"/>
      <c r="E30" s="40"/>
    </row>
    <row r="31" spans="1:6" s="1" customFormat="1" ht="17.25" customHeight="1" x14ac:dyDescent="0.2">
      <c r="A31" s="200"/>
      <c r="B31" s="43"/>
      <c r="C31" s="40"/>
      <c r="D31" s="44"/>
      <c r="E31" s="40"/>
    </row>
    <row r="32" spans="1:6" s="1" customFormat="1" ht="17.25" customHeight="1" x14ac:dyDescent="0.2">
      <c r="A32" s="200"/>
      <c r="B32" s="43"/>
      <c r="C32" s="40"/>
      <c r="D32" s="44"/>
      <c r="E32" s="40"/>
    </row>
    <row r="33" spans="1:6" s="1" customFormat="1" ht="17.25" customHeight="1" x14ac:dyDescent="0.2">
      <c r="A33" s="200"/>
      <c r="B33" s="43"/>
      <c r="C33" s="40"/>
      <c r="D33" s="44"/>
      <c r="E33" s="40"/>
    </row>
    <row r="34" spans="1:6" s="1" customFormat="1" ht="17.25" customHeight="1" x14ac:dyDescent="0.2">
      <c r="A34" s="200"/>
      <c r="B34" s="43"/>
      <c r="C34" s="40"/>
      <c r="D34" s="44"/>
      <c r="E34" s="40"/>
    </row>
    <row r="35" spans="1:6" s="1" customFormat="1" ht="17.25" customHeight="1" x14ac:dyDescent="0.2">
      <c r="A35" s="200"/>
      <c r="B35" s="43"/>
      <c r="C35" s="40"/>
      <c r="D35" s="44"/>
      <c r="E35" s="40"/>
    </row>
    <row r="36" spans="1:6" s="1" customFormat="1" ht="17.25" customHeight="1" x14ac:dyDescent="0.2">
      <c r="A36" s="200"/>
      <c r="B36" s="43"/>
      <c r="C36" s="40"/>
      <c r="D36" s="44"/>
      <c r="E36" s="40"/>
    </row>
    <row r="37" spans="1:6" s="1" customFormat="1" ht="17.25" customHeight="1" x14ac:dyDescent="0.2">
      <c r="A37" s="200"/>
      <c r="B37" s="43"/>
      <c r="C37" s="40"/>
      <c r="D37" s="44"/>
      <c r="E37" s="40"/>
    </row>
    <row r="38" spans="1:6" s="1" customFormat="1" ht="17.25" customHeight="1" x14ac:dyDescent="0.2">
      <c r="A38" s="200"/>
      <c r="B38" s="43"/>
      <c r="C38" s="40"/>
      <c r="D38" s="44"/>
      <c r="E38" s="40"/>
    </row>
    <row r="39" spans="1:6" s="1" customFormat="1" ht="17.25" customHeight="1" x14ac:dyDescent="0.3">
      <c r="A39" s="201"/>
      <c r="B39" s="202" t="s">
        <v>275</v>
      </c>
      <c r="C39" s="203"/>
      <c r="D39" s="204"/>
      <c r="E39" s="42">
        <f>SUM(C28:C38,E28:E38)</f>
        <v>0</v>
      </c>
      <c r="F39" s="11"/>
    </row>
    <row r="40" spans="1:6" s="1" customFormat="1" ht="18.75" x14ac:dyDescent="0.3">
      <c r="A40" s="194"/>
      <c r="B40" s="195"/>
      <c r="C40" s="195"/>
      <c r="D40" s="195"/>
      <c r="E40" s="195"/>
      <c r="F40" s="11"/>
    </row>
    <row r="41" spans="1:6" s="1" customFormat="1" ht="36" customHeight="1" x14ac:dyDescent="0.2">
      <c r="A41" s="174" t="s">
        <v>8</v>
      </c>
      <c r="B41" s="174"/>
      <c r="C41" s="174"/>
      <c r="D41" s="174"/>
      <c r="E41" s="174"/>
    </row>
    <row r="42" spans="1:6" ht="21" customHeight="1" x14ac:dyDescent="0.25">
      <c r="A42" s="205" t="s">
        <v>7</v>
      </c>
      <c r="B42" s="208"/>
      <c r="C42" s="208"/>
      <c r="D42" s="208"/>
      <c r="E42" s="208"/>
    </row>
    <row r="43" spans="1:6" ht="18.75" customHeight="1" x14ac:dyDescent="0.25">
      <c r="A43" s="206"/>
      <c r="B43" s="208"/>
      <c r="C43" s="208"/>
      <c r="D43" s="208"/>
      <c r="E43" s="208"/>
    </row>
    <row r="44" spans="1:6" ht="24.95" customHeight="1" x14ac:dyDescent="0.25">
      <c r="A44" s="206"/>
      <c r="B44" s="208"/>
      <c r="C44" s="208"/>
      <c r="D44" s="208"/>
      <c r="E44" s="208"/>
    </row>
    <row r="45" spans="1:6" ht="18" customHeight="1" x14ac:dyDescent="0.25">
      <c r="A45" s="207"/>
      <c r="B45" s="208"/>
      <c r="C45" s="208"/>
      <c r="D45" s="208"/>
      <c r="E45" s="208"/>
    </row>
    <row r="46" spans="1:6" ht="45" customHeight="1" x14ac:dyDescent="0.25">
      <c r="A46" s="16" t="s">
        <v>32</v>
      </c>
      <c r="B46" s="189"/>
      <c r="C46" s="189"/>
      <c r="D46" s="189"/>
      <c r="E46" s="189"/>
    </row>
    <row r="47" spans="1:6" ht="27" customHeight="1" x14ac:dyDescent="0.25">
      <c r="A47" s="16" t="s">
        <v>21</v>
      </c>
      <c r="B47" s="209"/>
      <c r="C47" s="209"/>
      <c r="D47" s="209"/>
      <c r="E47" s="209"/>
    </row>
    <row r="48" spans="1:6" ht="57" customHeight="1" x14ac:dyDescent="0.25">
      <c r="A48" s="15" t="s">
        <v>10</v>
      </c>
      <c r="B48" s="16" t="s">
        <v>25</v>
      </c>
      <c r="C48" s="15" t="s">
        <v>11</v>
      </c>
      <c r="D48" s="15" t="s">
        <v>22</v>
      </c>
      <c r="E48" s="15" t="s">
        <v>23</v>
      </c>
    </row>
    <row r="49" spans="1:18" ht="96.75" customHeight="1" x14ac:dyDescent="0.25">
      <c r="A49" s="29"/>
      <c r="B49" s="30"/>
      <c r="C49" s="30"/>
      <c r="D49" s="31"/>
      <c r="E49" s="32"/>
    </row>
    <row r="50" spans="1:18" ht="47.25" customHeight="1" x14ac:dyDescent="0.25">
      <c r="A50" s="17" t="s">
        <v>26</v>
      </c>
      <c r="B50" s="17" t="s">
        <v>14</v>
      </c>
      <c r="C50" s="15" t="s">
        <v>15</v>
      </c>
      <c r="D50" s="15" t="s">
        <v>30</v>
      </c>
      <c r="E50" s="15" t="s">
        <v>27</v>
      </c>
    </row>
    <row r="51" spans="1:18" ht="71.25" customHeight="1" x14ac:dyDescent="0.25">
      <c r="A51" s="29"/>
      <c r="B51" s="30"/>
      <c r="C51" s="33"/>
      <c r="D51" s="33"/>
      <c r="E51" s="30"/>
    </row>
    <row r="52" spans="1:18" ht="57" customHeight="1" x14ac:dyDescent="0.25">
      <c r="A52" s="21" t="s">
        <v>28</v>
      </c>
      <c r="B52" s="21" t="s">
        <v>36</v>
      </c>
      <c r="C52" s="210" t="s">
        <v>29</v>
      </c>
      <c r="D52" s="210"/>
      <c r="E52" s="18" t="s">
        <v>12</v>
      </c>
    </row>
    <row r="53" spans="1:18" ht="141" customHeight="1" x14ac:dyDescent="0.25">
      <c r="A53" s="37"/>
      <c r="B53" s="37"/>
      <c r="C53" s="196"/>
      <c r="D53" s="197"/>
      <c r="E53" s="38"/>
    </row>
    <row r="59" spans="1:18" x14ac:dyDescent="0.25">
      <c r="I59" s="39"/>
      <c r="J59" s="45"/>
      <c r="K59" s="39"/>
      <c r="L59" s="45"/>
      <c r="M59" s="39"/>
      <c r="N59" s="45"/>
      <c r="O59" s="39"/>
      <c r="P59" s="45"/>
      <c r="Q59" s="39"/>
      <c r="R59" s="45"/>
    </row>
    <row r="60" spans="1:18" x14ac:dyDescent="0.25">
      <c r="I60" s="39"/>
      <c r="J60" s="45"/>
      <c r="K60" s="39"/>
      <c r="L60" s="45"/>
      <c r="M60" s="39"/>
      <c r="N60" s="45"/>
      <c r="O60" s="39"/>
      <c r="P60" s="45"/>
      <c r="Q60" s="39"/>
      <c r="R60" s="45"/>
    </row>
    <row r="61" spans="1:18" x14ac:dyDescent="0.25">
      <c r="I61" s="39"/>
      <c r="J61" s="45"/>
      <c r="K61" s="39"/>
      <c r="L61" s="45"/>
      <c r="M61" s="39"/>
      <c r="N61" s="45"/>
      <c r="O61" s="39"/>
      <c r="P61" s="45"/>
      <c r="Q61" s="39"/>
      <c r="R61" s="45"/>
    </row>
    <row r="62" spans="1:18" x14ac:dyDescent="0.25">
      <c r="I62" s="39"/>
      <c r="J62" s="45"/>
      <c r="K62" s="39"/>
      <c r="L62" s="45"/>
      <c r="M62" s="39"/>
      <c r="N62" s="45"/>
      <c r="O62" s="39"/>
      <c r="P62" s="45"/>
      <c r="Q62" s="39"/>
      <c r="R62" s="45"/>
    </row>
    <row r="63" spans="1:18" x14ac:dyDescent="0.25">
      <c r="I63" s="39"/>
      <c r="J63" s="45"/>
      <c r="K63" s="39"/>
      <c r="L63" s="45"/>
      <c r="O63" s="131"/>
      <c r="P63" s="131"/>
      <c r="Q63" s="131"/>
      <c r="R63" s="46"/>
    </row>
    <row r="64" spans="1:18" x14ac:dyDescent="0.25">
      <c r="I64" s="39"/>
      <c r="J64" s="45"/>
      <c r="K64" s="39"/>
      <c r="L64" s="45"/>
    </row>
    <row r="65" spans="9:12" x14ac:dyDescent="0.25">
      <c r="I65" s="39"/>
      <c r="J65" s="45"/>
      <c r="K65" s="39"/>
      <c r="L65" s="45"/>
    </row>
    <row r="66" spans="9:12" x14ac:dyDescent="0.25">
      <c r="I66" s="39"/>
      <c r="J66" s="45"/>
      <c r="K66" s="39"/>
      <c r="L66" s="45"/>
    </row>
    <row r="67" spans="9:12" x14ac:dyDescent="0.25">
      <c r="I67" s="39"/>
      <c r="J67" s="45"/>
      <c r="K67" s="39"/>
      <c r="L67" s="45"/>
    </row>
    <row r="68" spans="9:12" x14ac:dyDescent="0.25">
      <c r="I68" s="39"/>
      <c r="J68" s="45"/>
      <c r="K68" s="39"/>
      <c r="L68" s="45"/>
    </row>
    <row r="69" spans="9:12" x14ac:dyDescent="0.25">
      <c r="I69" s="198"/>
      <c r="J69" s="198"/>
      <c r="K69" s="198"/>
      <c r="L69" s="46"/>
    </row>
    <row r="70" spans="9:12" x14ac:dyDescent="0.25">
      <c r="I70" s="39"/>
    </row>
    <row r="71" spans="9:12" x14ac:dyDescent="0.25">
      <c r="I71" s="39"/>
    </row>
    <row r="72" spans="9:12" x14ac:dyDescent="0.25">
      <c r="I72" s="39"/>
    </row>
    <row r="73" spans="9:12" x14ac:dyDescent="0.25">
      <c r="I73" s="39"/>
    </row>
    <row r="74" spans="9:12" x14ac:dyDescent="0.25">
      <c r="I74" s="39"/>
    </row>
    <row r="75" spans="9:12" x14ac:dyDescent="0.25">
      <c r="I75" s="39"/>
    </row>
    <row r="76" spans="9:12" x14ac:dyDescent="0.25">
      <c r="I76" s="39"/>
    </row>
    <row r="77" spans="9:12" x14ac:dyDescent="0.25">
      <c r="I77" s="39"/>
    </row>
    <row r="78" spans="9:12" x14ac:dyDescent="0.25">
      <c r="I78" s="39"/>
    </row>
  </sheetData>
  <customSheetViews>
    <customSheetView guid="{5F564FA0-2AEB-42F5-8861-84276B0E4AED}" scale="70" showPageBreaks="1" showGridLines="0" fitToPage="1" printArea="1" state="hidden" view="pageBreakPreview">
      <selection activeCell="B47" sqref="B47:E47"/>
      <pageMargins left="0.15748031496062992" right="0.44" top="0.3" bottom="0.49" header="0.11811023622047245" footer="0.11811023622047245"/>
      <printOptions horizontalCentered="1"/>
      <pageSetup scale="42" orientation="portrait" horizontalDpi="4294967294" verticalDpi="4294967294" r:id="rId1"/>
      <headerFooter>
        <oddFooter xml:space="preserve">&amp;R&amp;"Arial Narrow,Normal"&amp;9Código: 3TR-GFI-F-06
Fecha: 26/09/2018
Versión: 1
</oddFooter>
      </headerFooter>
    </customSheetView>
  </customSheetViews>
  <mergeCells count="34">
    <mergeCell ref="C53:D53"/>
    <mergeCell ref="O63:Q63"/>
    <mergeCell ref="I69:K69"/>
    <mergeCell ref="A27:A39"/>
    <mergeCell ref="B39:D39"/>
    <mergeCell ref="A41:E41"/>
    <mergeCell ref="A42:A45"/>
    <mergeCell ref="B42:E45"/>
    <mergeCell ref="B46:E46"/>
    <mergeCell ref="B47:E47"/>
    <mergeCell ref="C52:D52"/>
    <mergeCell ref="A22:E23"/>
    <mergeCell ref="B24:E24"/>
    <mergeCell ref="B25:E25"/>
    <mergeCell ref="B26:E26"/>
    <mergeCell ref="A40:E40"/>
    <mergeCell ref="A21:E21"/>
    <mergeCell ref="B10:E10"/>
    <mergeCell ref="B11:E11"/>
    <mergeCell ref="B12:E12"/>
    <mergeCell ref="A13:E13"/>
    <mergeCell ref="B14:E14"/>
    <mergeCell ref="B15:E15"/>
    <mergeCell ref="B16:E16"/>
    <mergeCell ref="A17:E17"/>
    <mergeCell ref="B18:E18"/>
    <mergeCell ref="B19:E19"/>
    <mergeCell ref="B20:E20"/>
    <mergeCell ref="A9:E9"/>
    <mergeCell ref="A1:A3"/>
    <mergeCell ref="B1:D1"/>
    <mergeCell ref="B2:D3"/>
    <mergeCell ref="B6:C6"/>
    <mergeCell ref="B7:C7"/>
  </mergeCells>
  <dataValidations count="2">
    <dataValidation type="whole" operator="greaterThan" allowBlank="1" showInputMessage="1" showErrorMessage="1" sqref="B25:E25" xr:uid="{00000000-0002-0000-0200-000000000000}">
      <formula1>0</formula1>
    </dataValidation>
    <dataValidation type="textLength" operator="greaterThan" allowBlank="1" showInputMessage="1" showErrorMessage="1" sqref="B26:E26" xr:uid="{00000000-0002-0000-0200-000001000000}">
      <formula1>20</formula1>
    </dataValidation>
  </dataValidations>
  <printOptions horizontalCentered="1"/>
  <pageMargins left="0.15748031496062992" right="0.44" top="0.3" bottom="0.49" header="0.11811023622047245" footer="0.11811023622047245"/>
  <pageSetup scale="42" orientation="portrait" horizontalDpi="4294967294" verticalDpi="4294967294" r:id="rId2"/>
  <headerFooter>
    <oddFooter xml:space="preserve">&amp;R&amp;"Arial Narrow,Normal"&amp;9Código: 3TR-GFI-F-06
Fecha: 26/09/2018
Versión: 1
</oddFooter>
  </headerFooter>
  <drawing r:id="rId3"/>
  <legacyDrawing r:id="rId4"/>
  <extLst>
    <ext xmlns:x14="http://schemas.microsoft.com/office/spreadsheetml/2009/9/main" uri="{CCE6A557-97BC-4b89-ADB6-D9C93CAAB3DF}">
      <x14:dataValidations xmlns:xm="http://schemas.microsoft.com/office/excel/2006/main" count="8">
        <x14:dataValidation type="list" showInputMessage="1" showErrorMessage="1" xr:uid="{00000000-0002-0000-0200-000002000000}">
          <x14:formula1>
            <xm:f>'Tablas Base'!$B$2:$B$29</xm:f>
          </x14:formula1>
          <xm:sqref>B47:E47</xm:sqref>
        </x14:dataValidation>
        <x14:dataValidation type="list" showInputMessage="1" showErrorMessage="1" xr:uid="{00000000-0002-0000-0200-000003000000}">
          <x14:formula1>
            <xm:f>'Tablas Base'!$A$2:$A$190</xm:f>
          </x14:formula1>
          <xm:sqref>D49</xm:sqref>
        </x14:dataValidation>
        <x14:dataValidation type="list" allowBlank="1" showInputMessage="1" showErrorMessage="1" xr:uid="{00000000-0002-0000-0200-000004000000}">
          <x14:formula1>
            <xm:f>'Tablas Base'!$F$2:$F$13</xm:f>
          </x14:formula1>
          <xm:sqref>A51</xm:sqref>
        </x14:dataValidation>
        <x14:dataValidation type="list" showInputMessage="1" showErrorMessage="1" xr:uid="{00000000-0002-0000-0200-000005000000}">
          <x14:formula1>
            <xm:f>'Tablas Base'!$D$2:$D$9</xm:f>
          </x14:formula1>
          <xm:sqref>B12:E12</xm:sqref>
        </x14:dataValidation>
        <x14:dataValidation type="list" showInputMessage="1" showErrorMessage="1" xr:uid="{00000000-0002-0000-0200-000006000000}">
          <x14:formula1>
            <xm:f>'Tablas Base'!$D$10:$D$11</xm:f>
          </x14:formula1>
          <xm:sqref>B19:E19</xm:sqref>
        </x14:dataValidation>
        <x14:dataValidation type="list" showInputMessage="1" showErrorMessage="1" xr:uid="{00000000-0002-0000-0200-000007000000}">
          <x14:formula1>
            <xm:f>'Tablas Base'!$D$13:$D$14</xm:f>
          </x14:formula1>
          <xm:sqref>B20:E20</xm:sqref>
        </x14:dataValidation>
        <x14:dataValidation type="list" allowBlank="1" showInputMessage="1" showErrorMessage="1" xr:uid="{00000000-0002-0000-0200-000008000000}">
          <x14:formula1>
            <xm:f>'Tablas Base'!$D$2:$D$9</xm:f>
          </x14:formula1>
          <xm:sqref>B16:E16</xm:sqref>
        </x14:dataValidation>
        <x14:dataValidation type="list" allowBlank="1" showInputMessage="1" showErrorMessage="1" xr:uid="{00000000-0002-0000-0200-000009000000}">
          <x14:formula1>
            <xm:f>'Tablas Base'!$C$2:$C$4</xm:f>
          </x14:formula1>
          <xm:sqref>E7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Tablas Base</vt:lpstr>
      <vt:lpstr>Formato</vt:lpstr>
      <vt:lpstr>Instructivo</vt:lpstr>
      <vt:lpstr>FORMATO Nueva propuesta</vt:lpstr>
      <vt:lpstr>Formato!Área_de_impresión</vt:lpstr>
      <vt:lpstr>'FORMATO Nueva propuesta'!Área_de_impresión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dc:creator>
  <cp:lastModifiedBy>Sandra Bibiana Rincon Vargas</cp:lastModifiedBy>
  <cp:lastPrinted>2023-08-23T18:21:05Z</cp:lastPrinted>
  <dcterms:created xsi:type="dcterms:W3CDTF">2018-09-26T21:35:56Z</dcterms:created>
  <dcterms:modified xsi:type="dcterms:W3CDTF">2026-01-29T01:44:41Z</dcterms:modified>
</cp:coreProperties>
</file>