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DELL\Documents\Idartes Contrato\Riesgos_\Mapa de Riesgos Codificado\"/>
    </mc:Choice>
  </mc:AlternateContent>
  <xr:revisionPtr revIDLastSave="0" documentId="13_ncr:1_{72B8ED8E-8B43-48A0-8A95-1C7204070F67}" xr6:coauthVersionLast="43" xr6:coauthVersionMax="43" xr10:uidLastSave="{00000000-0000-0000-0000-000000000000}"/>
  <bookViews>
    <workbookView xWindow="-120" yWindow="-120" windowWidth="20730" windowHeight="11160" xr2:uid="{00000000-000D-0000-FFFF-FFFF00000000}"/>
  </bookViews>
  <sheets>
    <sheet name="Matriz admin Riesgo" sheetId="1" r:id="rId1"/>
    <sheet name="Mapa calor-Tablas de referencia" sheetId="4" r:id="rId2"/>
    <sheet name="Tablas" sheetId="3" state="hidden" r:id="rId3"/>
  </sheets>
  <definedNames>
    <definedName name="_xlnm.Print_Area" localSheetId="0">'Matriz admin Riesgo'!$E$1:$AP$21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11" i="1" l="1"/>
  <c r="Y10" i="1"/>
  <c r="Q10" i="1"/>
  <c r="AH10" i="1" s="1"/>
  <c r="N10" i="1"/>
  <c r="P10" i="1"/>
  <c r="AG10" i="1" s="1"/>
  <c r="Y9" i="1" l="1"/>
  <c r="Y8" i="1"/>
  <c r="D78" i="3"/>
  <c r="D77" i="3"/>
  <c r="D76" i="3"/>
  <c r="C78" i="3"/>
  <c r="C77" i="3"/>
  <c r="C76" i="3"/>
  <c r="Z11" i="1" s="1"/>
  <c r="D75" i="3"/>
  <c r="D74" i="3"/>
  <c r="D73" i="3"/>
  <c r="C75" i="3"/>
  <c r="Z10" i="1" s="1"/>
  <c r="AD10" i="1" s="1"/>
  <c r="C74" i="3"/>
  <c r="C73" i="3"/>
  <c r="C58" i="3"/>
  <c r="C57" i="3"/>
  <c r="C56" i="3"/>
  <c r="C55" i="3"/>
  <c r="C54" i="3"/>
  <c r="C53" i="3"/>
  <c r="C52" i="3"/>
  <c r="C51" i="3"/>
  <c r="C50" i="3"/>
  <c r="C49" i="3"/>
  <c r="C48" i="3"/>
  <c r="C47" i="3"/>
  <c r="C46" i="3"/>
  <c r="C45" i="3"/>
  <c r="C44" i="3"/>
  <c r="C43" i="3"/>
  <c r="C42" i="3"/>
  <c r="C41" i="3"/>
  <c r="C40" i="3"/>
  <c r="C39" i="3"/>
  <c r="C38" i="3"/>
  <c r="C37" i="3"/>
  <c r="C36" i="3"/>
  <c r="C35" i="3"/>
  <c r="C34" i="3"/>
  <c r="Q8" i="1"/>
  <c r="AH8" i="1" s="1"/>
  <c r="P8" i="1"/>
  <c r="AG8" i="1" s="1"/>
  <c r="N8" i="1"/>
  <c r="M10" i="1"/>
  <c r="R10" i="1" s="1"/>
  <c r="S10" i="1" s="1"/>
  <c r="AI10" i="1" s="1"/>
  <c r="M8" i="1"/>
  <c r="AE10" i="1" l="1"/>
  <c r="AF10" i="1"/>
  <c r="AD11" i="1"/>
  <c r="Z8" i="1"/>
  <c r="AD8" i="1" s="1"/>
  <c r="AE8" i="1" s="1"/>
  <c r="Z9" i="1"/>
  <c r="R8" i="1"/>
  <c r="S8" i="1" s="1"/>
  <c r="AI8" i="1" s="1"/>
  <c r="AD9" i="1" l="1"/>
  <c r="AF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K5" authorId="0" shapeId="0" xr:uid="{00000000-0006-0000-0000-000001000000}">
      <text>
        <r>
          <rPr>
            <b/>
            <sz val="9"/>
            <color indexed="81"/>
            <rFont val="Tahoma"/>
            <family val="2"/>
          </rPr>
          <t>Usuario:</t>
        </r>
        <r>
          <rPr>
            <sz val="9"/>
            <color indexed="81"/>
            <rFont val="Tahoma"/>
            <family val="2"/>
          </rPr>
          <t xml:space="preserve">
El plan de acción especifica: i) responsable, ii) fecha de implementación, y iii) fecha de seguimiento</t>
        </r>
      </text>
    </comment>
    <comment ref="T6" authorId="0" shapeId="0" xr:uid="{00000000-0006-0000-0000-000002000000}">
      <text>
        <r>
          <rPr>
            <b/>
            <sz val="9"/>
            <color indexed="81"/>
            <rFont val="Tahoma"/>
            <family val="2"/>
          </rPr>
          <t>Usuario:</t>
        </r>
        <r>
          <rPr>
            <sz val="9"/>
            <color indexed="81"/>
            <rFont val="Tahoma"/>
            <family val="2"/>
          </rPr>
          <t xml:space="preserve">
Un control se define como la medida que permite reducir o mitigar el riesgo</t>
        </r>
      </text>
    </comment>
    <comment ref="AJ6" authorId="0" shapeId="0" xr:uid="{00000000-0006-0000-0000-000003000000}">
      <text>
        <r>
          <rPr>
            <b/>
            <sz val="9"/>
            <color indexed="81"/>
            <rFont val="Tahoma"/>
            <family val="2"/>
          </rPr>
          <t>Usuario:</t>
        </r>
        <r>
          <rPr>
            <sz val="9"/>
            <color indexed="81"/>
            <rFont val="Tahoma"/>
            <family val="2"/>
          </rPr>
          <t xml:space="preserve">
</t>
        </r>
        <r>
          <rPr>
            <b/>
            <sz val="9"/>
            <color indexed="81"/>
            <rFont val="Tahoma"/>
            <family val="2"/>
          </rPr>
          <t>Reducir - Mitigar:</t>
        </r>
        <r>
          <rPr>
            <sz val="9"/>
            <color indexed="81"/>
            <rFont val="Tahoma"/>
            <family val="2"/>
          </rPr>
          <t xml:space="preserve"> Después de realizar un análisis y considerar los niveles de riesgo se implementan acciones que mitiguen el nivel de riesgo. No necesariamente es un control adicional.
</t>
        </r>
        <r>
          <rPr>
            <b/>
            <sz val="9"/>
            <color indexed="81"/>
            <rFont val="Tahoma"/>
            <family val="2"/>
          </rPr>
          <t>Reducir – Transferir:</t>
        </r>
        <r>
          <rPr>
            <sz val="9"/>
            <color indexed="81"/>
            <rFont val="Tahoma"/>
            <family val="2"/>
          </rPr>
          <t xml:space="preserve"> Después de realizar un análisis, se considera que la mejor estrategia es tercerizar el proceso o trasladar el riesgo a través de seguros o pólizas. La responsabilidad económica recae sobre un tercero, pero no se transfiere la responsabilidad sobre el tema reputacional. 
</t>
        </r>
        <r>
          <rPr>
            <b/>
            <sz val="9"/>
            <color indexed="81"/>
            <rFont val="Tahoma"/>
            <family val="2"/>
          </rPr>
          <t>Aceptar:</t>
        </r>
        <r>
          <rPr>
            <sz val="9"/>
            <color indexed="81"/>
            <rFont val="Tahoma"/>
            <family val="2"/>
          </rPr>
          <t xml:space="preserve"> Después de realizar un análisis y considerar los niveles de riesgo se determina asumir el mismo conociendo los efectos de su posible materialización.
</t>
        </r>
        <r>
          <rPr>
            <b/>
            <sz val="9"/>
            <color indexed="81"/>
            <rFont val="Tahoma"/>
            <family val="2"/>
          </rPr>
          <t>Evitar:</t>
        </r>
        <r>
          <rPr>
            <sz val="9"/>
            <color indexed="81"/>
            <rFont val="Tahoma"/>
            <family val="2"/>
          </rPr>
          <t xml:space="preserve"> Después de realizar un análisis y considerar que el nivel de riesgo es demasiado alta, se determina NO asumir la actividad que genera este riesgo.</t>
        </r>
      </text>
    </comment>
    <comment ref="F7" authorId="0" shapeId="0" xr:uid="{00000000-0006-0000-0000-000004000000}">
      <text>
        <r>
          <rPr>
            <b/>
            <sz val="9"/>
            <color indexed="81"/>
            <rFont val="Tahoma"/>
            <family val="2"/>
          </rPr>
          <t>Usuario:</t>
        </r>
        <r>
          <rPr>
            <sz val="9"/>
            <color indexed="81"/>
            <rFont val="Tahoma"/>
            <family val="2"/>
          </rPr>
          <t xml:space="preserve">
</t>
        </r>
        <r>
          <rPr>
            <b/>
            <sz val="9"/>
            <color indexed="81"/>
            <rFont val="Tahoma"/>
            <family val="2"/>
          </rPr>
          <t>Impacto:</t>
        </r>
        <r>
          <rPr>
            <sz val="9"/>
            <color indexed="81"/>
            <rFont val="Tahoma"/>
            <family val="2"/>
          </rPr>
          <t xml:space="preserve"> las consecuencias que puede ocasionar a la organización la materialización del riesgo.</t>
        </r>
      </text>
    </comment>
    <comment ref="G7" authorId="0" shapeId="0" xr:uid="{00000000-0006-0000-0000-000005000000}">
      <text>
        <r>
          <rPr>
            <b/>
            <sz val="9"/>
            <color indexed="81"/>
            <rFont val="Tahoma"/>
            <family val="2"/>
          </rPr>
          <t>Usuario:</t>
        </r>
        <r>
          <rPr>
            <sz val="9"/>
            <color indexed="81"/>
            <rFont val="Tahoma"/>
            <family val="2"/>
          </rPr>
          <t xml:space="preserve">
</t>
        </r>
        <r>
          <rPr>
            <b/>
            <sz val="9"/>
            <color indexed="81"/>
            <rFont val="Tahoma"/>
            <family val="2"/>
          </rPr>
          <t>Causa inmediata:</t>
        </r>
        <r>
          <rPr>
            <sz val="9"/>
            <color indexed="81"/>
            <rFont val="Tahoma"/>
            <family val="2"/>
          </rPr>
          <t xml:space="preserve"> circunstancias o situaciones más evidentes sobre las cuales se presenta el riesgo, las mismas no constituyen la causa principal o base para que se presente el riesgo.</t>
        </r>
      </text>
    </comment>
    <comment ref="H7" authorId="0" shapeId="0" xr:uid="{00000000-0006-0000-0000-000006000000}">
      <text>
        <r>
          <rPr>
            <b/>
            <sz val="9"/>
            <color indexed="81"/>
            <rFont val="Tahoma"/>
            <family val="2"/>
          </rPr>
          <t>Usuario:</t>
        </r>
        <r>
          <rPr>
            <sz val="9"/>
            <color indexed="81"/>
            <rFont val="Tahoma"/>
            <family val="2"/>
          </rPr>
          <t xml:space="preserve">
</t>
        </r>
        <r>
          <rPr>
            <b/>
            <sz val="9"/>
            <color indexed="81"/>
            <rFont val="Tahoma"/>
            <family val="2"/>
          </rPr>
          <t>Causa raíz:</t>
        </r>
        <r>
          <rPr>
            <sz val="9"/>
            <color indexed="81"/>
            <rFont val="Tahoma"/>
            <family val="2"/>
          </rPr>
          <t xml:space="preserve">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r>
      </text>
    </comment>
    <comment ref="I7" authorId="0" shapeId="0" xr:uid="{00000000-0006-0000-0000-000007000000}">
      <text>
        <r>
          <rPr>
            <b/>
            <sz val="9"/>
            <color indexed="81"/>
            <rFont val="Tahoma"/>
            <family val="2"/>
          </rPr>
          <t>Usuario:</t>
        </r>
        <r>
          <rPr>
            <sz val="9"/>
            <color indexed="81"/>
            <rFont val="Tahoma"/>
            <family val="2"/>
          </rPr>
          <t xml:space="preserve">
la </t>
        </r>
        <r>
          <rPr>
            <b/>
            <sz val="9"/>
            <color indexed="81"/>
            <rFont val="Tahoma"/>
            <family val="2"/>
          </rPr>
          <t>descripción del riesgo</t>
        </r>
        <r>
          <rPr>
            <sz val="9"/>
            <color indexed="81"/>
            <rFont val="Tahoma"/>
            <family val="2"/>
          </rPr>
          <t xml:space="preserve"> debe contener todos los detalles que sean necesarios y que sea fácil de entender tanto para el líder del proceso como para personas ajenas al proceso</t>
        </r>
      </text>
    </comment>
    <comment ref="J7" authorId="0" shapeId="0" xr:uid="{00000000-0006-0000-0000-000008000000}">
      <text>
        <r>
          <rPr>
            <b/>
            <sz val="9"/>
            <color indexed="81"/>
            <rFont val="Tahoma"/>
            <family val="2"/>
          </rPr>
          <t>Usuario:</t>
        </r>
        <r>
          <rPr>
            <sz val="9"/>
            <color indexed="81"/>
            <rFont val="Tahoma"/>
            <family val="2"/>
          </rPr>
          <t xml:space="preserve">
Permite agrupar los riesgos identificados</t>
        </r>
      </text>
    </comment>
    <comment ref="K7" authorId="0" shapeId="0" xr:uid="{00000000-0006-0000-0000-000009000000}">
      <text>
        <r>
          <rPr>
            <b/>
            <sz val="9"/>
            <color indexed="81"/>
            <rFont val="Tahoma"/>
            <family val="2"/>
          </rPr>
          <t>Usuario:</t>
        </r>
        <r>
          <rPr>
            <sz val="9"/>
            <color indexed="81"/>
            <rFont val="Tahoma"/>
            <family val="2"/>
          </rPr>
          <t xml:space="preserve">
La probabilidad de ocurrencia estará asociada a la exposición al riesgo del proceso o actividad que se esté analizando. 
De estemodo, la probabilidad inherente será el número de veces que se pasa por el punto de riesgo en el periodo de 1 año.</t>
        </r>
      </text>
    </comment>
    <comment ref="O7" authorId="0" shapeId="0" xr:uid="{00000000-0006-0000-0000-00000A000000}">
      <text>
        <r>
          <rPr>
            <b/>
            <sz val="9"/>
            <color indexed="81"/>
            <rFont val="Tahoma"/>
            <family val="2"/>
          </rPr>
          <t>Usuario:</t>
        </r>
        <r>
          <rPr>
            <sz val="9"/>
            <color indexed="81"/>
            <rFont val="Tahoma"/>
            <family val="2"/>
          </rPr>
          <t xml:space="preserve">
Se definen los impactos económicos y reputacionales como las variables principales.
Cuando se presenten ambos impactos para un riesgo, tanto económico como reputacional, con diferente nivles se debe tomar el nivel más alto, así por ejemplo: para un riesgo identificado se define un impacto económico en nivel insignificante e impacto reputacional en nivel moderado, se tomará el más alto, en este caso sería el nivel moderado.</t>
        </r>
      </text>
    </comment>
    <comment ref="U7" authorId="0" shapeId="0" xr:uid="{00000000-0006-0000-0000-00000B000000}">
      <text>
        <r>
          <rPr>
            <b/>
            <sz val="9"/>
            <color indexed="81"/>
            <rFont val="Tahoma"/>
            <family val="2"/>
          </rPr>
          <t>Usuario:</t>
        </r>
        <r>
          <rPr>
            <sz val="9"/>
            <color indexed="81"/>
            <rFont val="Tahoma"/>
            <family val="2"/>
          </rPr>
          <t xml:space="preserve">
</t>
        </r>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control accionado durante la ejecución del proceso. Estos controles detectan el riesgo, pero generan reprocesos.</t>
        </r>
      </text>
    </comment>
    <comment ref="V7" authorId="0" shapeId="0" xr:uid="{00000000-0006-0000-0000-00000C000000}">
      <text>
        <r>
          <rPr>
            <b/>
            <sz val="9"/>
            <color indexed="81"/>
            <rFont val="Tahoma"/>
            <family val="2"/>
          </rPr>
          <t>Usuario:</t>
        </r>
        <r>
          <rPr>
            <sz val="9"/>
            <color indexed="81"/>
            <rFont val="Tahoma"/>
            <family val="2"/>
          </rPr>
          <t xml:space="preserve">
</t>
        </r>
        <r>
          <rPr>
            <b/>
            <sz val="9"/>
            <color indexed="81"/>
            <rFont val="Tahoma"/>
            <family val="2"/>
          </rPr>
          <t>Control correctivo</t>
        </r>
        <r>
          <rPr>
            <sz val="9"/>
            <color indexed="81"/>
            <rFont val="Tahoma"/>
            <family val="2"/>
          </rPr>
          <t>: control accionado en la salida del proceso y después de que se materializa el riesgo. Estos controles tienen costos implícitos.</t>
        </r>
      </text>
    </comment>
    <comment ref="W7" authorId="0" shapeId="0" xr:uid="{00000000-0006-0000-0000-00000D000000}">
      <text>
        <r>
          <rPr>
            <b/>
            <sz val="9"/>
            <color indexed="81"/>
            <rFont val="Tahoma"/>
            <charset val="1"/>
          </rPr>
          <t>Usuario:</t>
        </r>
        <r>
          <rPr>
            <sz val="9"/>
            <color indexed="81"/>
            <rFont val="Tahoma"/>
            <charset val="1"/>
          </rPr>
          <t xml:space="preserve">
</t>
        </r>
        <r>
          <rPr>
            <b/>
            <sz val="9"/>
            <color indexed="81"/>
            <rFont val="Tahoma"/>
            <family val="2"/>
          </rPr>
          <t>Preventivo:</t>
        </r>
        <r>
          <rPr>
            <sz val="9"/>
            <color indexed="81"/>
            <rFont val="Tahoma"/>
            <charset val="1"/>
          </rPr>
          <t xml:space="preserve"> Va hacia las causas del riesgo, aseguran el resultado final esperado.
</t>
        </r>
        <r>
          <rPr>
            <b/>
            <sz val="9"/>
            <color indexed="81"/>
            <rFont val="Tahoma"/>
            <family val="2"/>
          </rPr>
          <t>Detectivo:</t>
        </r>
        <r>
          <rPr>
            <sz val="9"/>
            <color indexed="81"/>
            <rFont val="Tahoma"/>
            <charset val="1"/>
          </rPr>
          <t xml:space="preserve"> Detecta que algo ocurre y devuelve el proceso a los controles preventivos. Se pueden generar reprocesos.
</t>
        </r>
        <r>
          <rPr>
            <b/>
            <sz val="9"/>
            <color indexed="81"/>
            <rFont val="Tahoma"/>
            <family val="2"/>
          </rPr>
          <t>Correctivo:</t>
        </r>
        <r>
          <rPr>
            <sz val="9"/>
            <color indexed="81"/>
            <rFont val="Tahoma"/>
            <charset val="1"/>
          </rPr>
          <t xml:space="preserve"> Dado que permiten reducir el impacto de la materialización del riesgo, tienen un costo en su implementación.
</t>
        </r>
      </text>
    </comment>
    <comment ref="X7" authorId="0" shapeId="0" xr:uid="{00000000-0006-0000-0000-00000E000000}">
      <text>
        <r>
          <rPr>
            <b/>
            <sz val="9"/>
            <color indexed="81"/>
            <rFont val="Tahoma"/>
            <family val="2"/>
          </rPr>
          <t>Usuario:</t>
        </r>
        <r>
          <rPr>
            <sz val="9"/>
            <color indexed="81"/>
            <rFont val="Tahoma"/>
            <family val="2"/>
          </rPr>
          <t xml:space="preserve">
</t>
        </r>
        <r>
          <rPr>
            <b/>
            <sz val="9"/>
            <color indexed="81"/>
            <rFont val="Tahoma"/>
            <family val="2"/>
          </rPr>
          <t>Automático: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Manual:</t>
        </r>
        <r>
          <rPr>
            <sz val="9"/>
            <color indexed="81"/>
            <rFont val="Tahoma"/>
            <family val="2"/>
          </rPr>
          <t xml:space="preserve"> Controles que son ejecutados por una persona, tiene implícito el error humano.
</t>
        </r>
      </text>
    </comment>
    <comment ref="AA7" authorId="0" shapeId="0" xr:uid="{00000000-0006-0000-0000-00000F000000}">
      <text>
        <r>
          <rPr>
            <b/>
            <sz val="9"/>
            <color indexed="81"/>
            <rFont val="Tahoma"/>
            <family val="2"/>
          </rPr>
          <t>Usuario:</t>
        </r>
        <r>
          <rPr>
            <sz val="9"/>
            <color indexed="81"/>
            <rFont val="Tahoma"/>
            <family val="2"/>
          </rPr>
          <t xml:space="preserve">
</t>
        </r>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t>
        </r>
      </text>
    </comment>
    <comment ref="AB7" authorId="0" shapeId="0" xr:uid="{00000000-0006-0000-0000-000010000000}">
      <text>
        <r>
          <rPr>
            <b/>
            <sz val="9"/>
            <color indexed="81"/>
            <rFont val="Tahoma"/>
            <family val="2"/>
          </rPr>
          <t>Usuario:</t>
        </r>
        <r>
          <rPr>
            <sz val="9"/>
            <color indexed="81"/>
            <rFont val="Tahoma"/>
            <family val="2"/>
          </rPr>
          <t xml:space="preserve">
</t>
        </r>
        <r>
          <rPr>
            <b/>
            <sz val="9"/>
            <color indexed="81"/>
            <rFont val="Tahoma"/>
            <family val="2"/>
          </rPr>
          <t>Continua:</t>
        </r>
        <r>
          <rPr>
            <sz val="9"/>
            <color indexed="81"/>
            <rFont val="Tahoma"/>
            <family val="2"/>
          </rPr>
          <t xml:space="preserve"> El control se aplica siempre que se realiza la actividad que conlleva el riesgo.
</t>
        </r>
        <r>
          <rPr>
            <b/>
            <sz val="9"/>
            <color indexed="81"/>
            <rFont val="Tahoma"/>
            <family val="2"/>
          </rPr>
          <t>Aleatoria:</t>
        </r>
        <r>
          <rPr>
            <sz val="9"/>
            <color indexed="81"/>
            <rFont val="Tahoma"/>
            <family val="2"/>
          </rPr>
          <t xml:space="preserve"> El control se aplica aleatoriamente a la actividad que conlleva el riesgo
</t>
        </r>
      </text>
    </comment>
    <comment ref="AC7" authorId="0" shapeId="0" xr:uid="{00000000-0006-0000-0000-000011000000}">
      <text>
        <r>
          <rPr>
            <b/>
            <sz val="9"/>
            <color indexed="81"/>
            <rFont val="Tahoma"/>
            <family val="2"/>
          </rPr>
          <t>Usuario:</t>
        </r>
        <r>
          <rPr>
            <sz val="9"/>
            <color indexed="81"/>
            <rFont val="Tahoma"/>
            <family val="2"/>
          </rPr>
          <t xml:space="preserve">
</t>
        </r>
        <r>
          <rPr>
            <b/>
            <sz val="9"/>
            <color indexed="81"/>
            <rFont val="Tahoma"/>
            <family val="2"/>
          </rPr>
          <t>Con registro:</t>
        </r>
        <r>
          <rPr>
            <sz val="9"/>
            <color indexed="81"/>
            <rFont val="Tahoma"/>
            <family val="2"/>
          </rPr>
          <t xml:space="preserve"> 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
</t>
        </r>
      </text>
    </comment>
    <comment ref="L8" authorId="0" shapeId="0" xr:uid="{00000000-0006-0000-0000-000012000000}">
      <text>
        <r>
          <rPr>
            <b/>
            <sz val="9"/>
            <color indexed="81"/>
            <rFont val="Tahoma"/>
            <family val="2"/>
          </rPr>
          <t>Usuario:</t>
        </r>
        <r>
          <rPr>
            <sz val="9"/>
            <color indexed="81"/>
            <rFont val="Tahoma"/>
            <family val="2"/>
          </rPr>
          <t xml:space="preserve">
Describa el numero de veces que se ejecuta la actividad en 1 año</t>
        </r>
      </text>
    </comment>
    <comment ref="L10" authorId="0" shapeId="0" xr:uid="{00000000-0006-0000-0000-000013000000}">
      <text>
        <r>
          <rPr>
            <b/>
            <sz val="9"/>
            <color indexed="81"/>
            <rFont val="Tahoma"/>
            <family val="2"/>
          </rPr>
          <t>Usuario:</t>
        </r>
        <r>
          <rPr>
            <sz val="9"/>
            <color indexed="81"/>
            <rFont val="Tahoma"/>
            <family val="2"/>
          </rPr>
          <t xml:space="preserve">
Describa el numero de veces que se ejecuta la actividad en 1 año</t>
        </r>
      </text>
    </comment>
  </commentList>
</comments>
</file>

<file path=xl/sharedStrings.xml><?xml version="1.0" encoding="utf-8"?>
<sst xmlns="http://schemas.openxmlformats.org/spreadsheetml/2006/main" count="326" uniqueCount="193">
  <si>
    <t>Descripción del riesgo</t>
  </si>
  <si>
    <t>Frecuencia</t>
  </si>
  <si>
    <t>Probabilidad inherente</t>
  </si>
  <si>
    <t>%</t>
  </si>
  <si>
    <t>Zona de riesgo inherente</t>
  </si>
  <si>
    <t>La actividad que conlleva el riesgo se ejecuta como máximos 2 veces por año</t>
  </si>
  <si>
    <t>Muy Baja</t>
  </si>
  <si>
    <t>Baja</t>
  </si>
  <si>
    <t>Media</t>
  </si>
  <si>
    <t>Muy Alta</t>
  </si>
  <si>
    <t>La actividad que conlleva el riesgo se ejecuta más de 5000 veces por año</t>
  </si>
  <si>
    <t>La actividad que conlleva el riesgo se ejecuta de 3 a 24 veces por año</t>
  </si>
  <si>
    <t>La actividad que conlleva el riesgo se ejecuta de 24 a 500 veces por año</t>
  </si>
  <si>
    <t>La actividad que conlleva el riesgo se ejecuta mínimo 500 veces al año y máximo 5000 vecespor año</t>
  </si>
  <si>
    <t>Frecuencia de la Actividad</t>
  </si>
  <si>
    <t>Probabilidad</t>
  </si>
  <si>
    <t>A l t a</t>
  </si>
  <si>
    <t>Afectación Económica</t>
  </si>
  <si>
    <t>Afectación menor a 10 SMLMV</t>
  </si>
  <si>
    <t>Entre 10 y 50 SMLMV</t>
  </si>
  <si>
    <t>Entre 50 y 100 SMLMV</t>
  </si>
  <si>
    <t>Entre 100 y 500 SMLMV</t>
  </si>
  <si>
    <t>Mayor a 500 SMLMV</t>
  </si>
  <si>
    <t>Leve</t>
  </si>
  <si>
    <t>Menor</t>
  </si>
  <si>
    <t>Moderado</t>
  </si>
  <si>
    <t>Mayor</t>
  </si>
  <si>
    <t>Catastrófico</t>
  </si>
  <si>
    <t>El riesgo afecta la imagen de algún área de la organización.</t>
  </si>
  <si>
    <t>El riesgo afecta la imagen de la entidad internamente, de conocimiento general nivel interno, de junta directiva y accionistas y/o de proveedores.</t>
  </si>
  <si>
    <t>El riesgo afecta la imagen de la entidad con algunos usuarios de relevancia frente al logro de los objetivos</t>
  </si>
  <si>
    <t>El riesgo afecta la imagen de la entidad a nivel nacional, con efecto publicitario sostenido a nivel país</t>
  </si>
  <si>
    <t>Bajo</t>
  </si>
  <si>
    <t>Alto</t>
  </si>
  <si>
    <t>Extremo</t>
  </si>
  <si>
    <t>Implementación</t>
  </si>
  <si>
    <t>Calificación</t>
  </si>
  <si>
    <t>Documentación</t>
  </si>
  <si>
    <t>Evidencia</t>
  </si>
  <si>
    <t>Probabilidad Residual Final</t>
  </si>
  <si>
    <t>Probabilidad Residual</t>
  </si>
  <si>
    <t>Impacto Residual Final</t>
  </si>
  <si>
    <t>Zona de Riesgo Final</t>
  </si>
  <si>
    <t>Tratamiento</t>
  </si>
  <si>
    <t>Afectación</t>
  </si>
  <si>
    <t>Atributos</t>
  </si>
  <si>
    <t>Descripción del Control</t>
  </si>
  <si>
    <t>Probabilidad (Controles preventivos y Detectivos)</t>
  </si>
  <si>
    <t>Impacto (Controles Correctivos)</t>
  </si>
  <si>
    <t>Tipo de control</t>
  </si>
  <si>
    <t>Preventivo</t>
  </si>
  <si>
    <t>Detectivo</t>
  </si>
  <si>
    <t>Correctivo</t>
  </si>
  <si>
    <t>Manual</t>
  </si>
  <si>
    <t>Automático</t>
  </si>
  <si>
    <t>Documentado</t>
  </si>
  <si>
    <t>Sin documentar</t>
  </si>
  <si>
    <t>Continua</t>
  </si>
  <si>
    <t>Aleatoria</t>
  </si>
  <si>
    <t>Con registro</t>
  </si>
  <si>
    <t>Sin registro</t>
  </si>
  <si>
    <t>Posibilidad de afectación económica por multa y sanción del ente regulador debido a la adquisición de bienes y servicios sin el cumplimiento de los requisitos normativos</t>
  </si>
  <si>
    <t>Afectación económica</t>
  </si>
  <si>
    <t>Por multa y sanción del ente regular</t>
  </si>
  <si>
    <t>Debido a adquisición de bienes y servicios fuera de los requerimientos normativos</t>
  </si>
  <si>
    <t>Ejecución y administración de procesos</t>
  </si>
  <si>
    <t>Clasificación de riesgos</t>
  </si>
  <si>
    <t>Fraude externo</t>
  </si>
  <si>
    <t>Fraude interno</t>
  </si>
  <si>
    <t>Fallas tecnológicas</t>
  </si>
  <si>
    <t>Relaciones laborales</t>
  </si>
  <si>
    <t>Usuarios, productos y prácticas</t>
  </si>
  <si>
    <t>Daños a activos fijos/ eventos externos</t>
  </si>
  <si>
    <t>X</t>
  </si>
  <si>
    <t>Control 1: El profesional del área de contratos verifica que la información suministrada por el proveedor corresponda con los requisitos establecidos de contratación a través de una lista de chequeo donde están los requisitos de información y la revisión con la información física suministrada por el proveedor, los contratos que cumplen son registrados en el sistema de información de contratación.</t>
  </si>
  <si>
    <t>Control 2: El jefe de contratos verifica en el sistema de información de contratación la información registrada por el profesional asignado y aprueba el proceso para firma del ordenador del gasto, en el sistema de información queda el registro correspondiente, en caso de encontrar inconsistencias, devuelve el proceso al profesional de contratos asignado.</t>
  </si>
  <si>
    <t>Control</t>
  </si>
  <si>
    <t>Reducir - Mitigar</t>
  </si>
  <si>
    <t>Reducir - Transferir</t>
  </si>
  <si>
    <t>Aceptar</t>
  </si>
  <si>
    <t>Evitar</t>
  </si>
  <si>
    <t>El riesgo afecta la imagen de la entidad con efecto publicitario sostenido a nivel de sector administrativo, nivel departamental o municipal.</t>
  </si>
  <si>
    <t>Identificación del Riesgo</t>
  </si>
  <si>
    <t>Valoración del Riesgo</t>
  </si>
  <si>
    <t>Plan de acción</t>
  </si>
  <si>
    <t>Responsable</t>
  </si>
  <si>
    <t>Fecha de Implementación</t>
  </si>
  <si>
    <t>Fecha de Seguimiento</t>
  </si>
  <si>
    <t>Seguimiento</t>
  </si>
  <si>
    <t>Estado</t>
  </si>
  <si>
    <t>Impacto
¿Qué?</t>
  </si>
  <si>
    <t>Causa Inmediata
¿Cómo?</t>
  </si>
  <si>
    <t>Causa Raiz
¿Por qué?</t>
  </si>
  <si>
    <t>Clasificación del riesgo
(Seleccionar)</t>
  </si>
  <si>
    <t>Frecuencia
(Seleccionar)</t>
  </si>
  <si>
    <t xml:space="preserve">Impacto inherente
(Seleccionar)
</t>
  </si>
  <si>
    <t>Tipo 
(Seleccionar)</t>
  </si>
  <si>
    <t>Implementación
(Seleccionar)</t>
  </si>
  <si>
    <r>
      <t xml:space="preserve">Fecha Vigencia: </t>
    </r>
    <r>
      <rPr>
        <sz val="11"/>
        <color rgb="FFFF0000"/>
        <rFont val="Calibri"/>
        <family val="2"/>
        <scheme val="minor"/>
      </rPr>
      <t>XX/XX/XXXX</t>
    </r>
  </si>
  <si>
    <t>NOMBRE DEL PROCESO</t>
  </si>
  <si>
    <t>FACTOR</t>
  </si>
  <si>
    <t>DEFINICIÓN</t>
  </si>
  <si>
    <t>DESCRIPCIÓN</t>
  </si>
  <si>
    <t>Procesos</t>
  </si>
  <si>
    <t xml:space="preserve">Eventos relacionados con errores en las actividades que deben realizar los servidores de la organización. </t>
  </si>
  <si>
    <t>Falla de procedimientos</t>
  </si>
  <si>
    <t xml:space="preserve">Errores de grabación, autorización </t>
  </si>
  <si>
    <t xml:space="preserve">Errores en cálculos para pagos internos y externos </t>
  </si>
  <si>
    <t xml:space="preserve">Falta de capacitación, temas relacionados con el personal </t>
  </si>
  <si>
    <t>Talento Humano</t>
  </si>
  <si>
    <t xml:space="preserve">Incluye seguridad y salud en el trabajo. Se analiza posible dolo e intención frente a la corrupción </t>
  </si>
  <si>
    <t xml:space="preserve">Hurto activos </t>
  </si>
  <si>
    <t xml:space="preserve">Posibles comportamientos no éticos de los empleados </t>
  </si>
  <si>
    <t xml:space="preserve">Fraude interno (corrupción, soborno) </t>
  </si>
  <si>
    <t xml:space="preserve">Tecnología </t>
  </si>
  <si>
    <t xml:space="preserve">Eventos relacionados con la infraestructura tecnológica de la entidad. </t>
  </si>
  <si>
    <t xml:space="preserve">Daño de equipos </t>
  </si>
  <si>
    <t xml:space="preserve">Caída de aplicaciones </t>
  </si>
  <si>
    <t xml:space="preserve">Caída de redes </t>
  </si>
  <si>
    <t xml:space="preserve">Errores en programas </t>
  </si>
  <si>
    <t xml:space="preserve">Infraestructura </t>
  </si>
  <si>
    <t xml:space="preserve">Eventos relacionados con la infraestructura física de la entidad </t>
  </si>
  <si>
    <t xml:space="preserve">Derrumbes </t>
  </si>
  <si>
    <t xml:space="preserve">Incendios </t>
  </si>
  <si>
    <t xml:space="preserve">Inundaciones </t>
  </si>
  <si>
    <t xml:space="preserve">Daños a activos fijos </t>
  </si>
  <si>
    <t xml:space="preserve">Evento externo </t>
  </si>
  <si>
    <t xml:space="preserve">Situaciones externas que afectan la entidad. </t>
  </si>
  <si>
    <t xml:space="preserve">Suplantación de identidad </t>
  </si>
  <si>
    <t xml:space="preserve">Asalto a la oficina </t>
  </si>
  <si>
    <t xml:space="preserve">Atentados, vandalismo, orden público </t>
  </si>
  <si>
    <t>ÁREAS FACTORES DE RIESGO</t>
  </si>
  <si>
    <t>Clasificación</t>
  </si>
  <si>
    <t>Factor de riesgo</t>
  </si>
  <si>
    <t>Descripción</t>
  </si>
  <si>
    <t xml:space="preserve">Ejecución y administración de procesos </t>
  </si>
  <si>
    <t>Proceso</t>
  </si>
  <si>
    <t xml:space="preserve">Pérdidas derivadas de errores en la ejecución y administración de procesos </t>
  </si>
  <si>
    <t xml:space="preserve">Fraude externo </t>
  </si>
  <si>
    <t>Evento externo</t>
  </si>
  <si>
    <t xml:space="preserve">Pérdida derivada de actos de fraude por personas ajenas a la organización (no participa personal de la entidad). </t>
  </si>
  <si>
    <t xml:space="preserve">Fraude interno </t>
  </si>
  <si>
    <t xml:space="preserve">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 </t>
  </si>
  <si>
    <t xml:space="preserve">Fallas tecnológicas </t>
  </si>
  <si>
    <t>Tecnología</t>
  </si>
  <si>
    <r>
      <t xml:space="preserve">Errores en </t>
    </r>
    <r>
      <rPr>
        <i/>
        <sz val="12"/>
        <color rgb="FF000000"/>
        <rFont val="Arial Narrow"/>
        <family val="2"/>
      </rPr>
      <t>hardware</t>
    </r>
    <r>
      <rPr>
        <sz val="12"/>
        <color rgb="FF000000"/>
        <rFont val="Arial Narrow"/>
        <family val="2"/>
      </rPr>
      <t xml:space="preserve">, </t>
    </r>
    <r>
      <rPr>
        <i/>
        <sz val="12"/>
        <color rgb="FF000000"/>
        <rFont val="Arial Narrow"/>
        <family val="2"/>
      </rPr>
      <t>software</t>
    </r>
    <r>
      <rPr>
        <sz val="12"/>
        <color rgb="FF000000"/>
        <rFont val="Arial Narrow"/>
        <family val="2"/>
      </rPr>
      <t xml:space="preserve">, telecomunicaciones, interrupción de servicios básicos. </t>
    </r>
  </si>
  <si>
    <t xml:space="preserve">Relaciones laborales </t>
  </si>
  <si>
    <t>Puede asociarse a varios factores</t>
  </si>
  <si>
    <t xml:space="preserve">Pérdidas que surgen de acciones contrarias a las leyes o acuerdos de empleo, salud o seguridad, del pago de demandas por daños personales o de discriminación. </t>
  </si>
  <si>
    <t xml:space="preserve">Usuarios, productos y prácticas </t>
  </si>
  <si>
    <t xml:space="preserve">Fallas negligentes o involuntarias de las obligaciones frente a los usuarios y que impiden satisfacer una obligación profesional frente a éstos. </t>
  </si>
  <si>
    <t xml:space="preserve">Daños a activos fijos/ eventos externos </t>
  </si>
  <si>
    <t>Infraestructura</t>
  </si>
  <si>
    <t xml:space="preserve">Pérdida por daños o extravíos de los activos fijos por desastres naturales u otros riesgos/eventos externos como atentados, vandalismo, orden público. </t>
  </si>
  <si>
    <t>CLASIFICACIÓN DE RIESGOS</t>
  </si>
  <si>
    <t>DETERMINAR LA PROBABILIDAD</t>
  </si>
  <si>
    <t>DETERMINAR EL IMPACTO</t>
  </si>
  <si>
    <t>NIVEL DE SEVERIDAD</t>
  </si>
  <si>
    <t>Características</t>
  </si>
  <si>
    <t>Peso</t>
  </si>
  <si>
    <t xml:space="preserve">Atributos de eficiencia </t>
  </si>
  <si>
    <t xml:space="preserve">Tipo </t>
  </si>
  <si>
    <t xml:space="preserve">Va hacia las causas del riesgo, aseguran el resultado final esperado. </t>
  </si>
  <si>
    <t xml:space="preserve">Detecta que algo ocurre y devuelve el proceso a los controles preventivos. Se pueden generar reprocesos. </t>
  </si>
  <si>
    <t xml:space="preserve">Dado que permiten reducir el impacto de la materialización del riesgo, tienen un costo en su implementación. </t>
  </si>
  <si>
    <t xml:space="preserve">Automático </t>
  </si>
  <si>
    <t xml:space="preserve">Son actividades de procesamiento o validación de información que se ejecutan por un sistema y/o aplicativo de manera automática sin la intervención de personas para su realización. </t>
  </si>
  <si>
    <t xml:space="preserve">Controles que son ejecutados por una persona, tiene implícito el error humano. </t>
  </si>
  <si>
    <t xml:space="preserve">Atributos informativos </t>
  </si>
  <si>
    <t xml:space="preserve">Documentado </t>
  </si>
  <si>
    <t xml:space="preserve">Controles que están documentados en el proceso, ya sea en manuales, procedimientos, flujogramas o cualquier otro documento propio del proceso. </t>
  </si>
  <si>
    <t>-</t>
  </si>
  <si>
    <t xml:space="preserve">Sin documentar </t>
  </si>
  <si>
    <t xml:space="preserve">Identifica a los controles que pese a que se ejecutan en el proceso no se encuentran documentados en ningún documento propio del proceso. </t>
  </si>
  <si>
    <t xml:space="preserve">Continua </t>
  </si>
  <si>
    <t xml:space="preserve">El control se aplica siempre que se realiza la actividad que conlleva el riesgo. </t>
  </si>
  <si>
    <t xml:space="preserve">Aleatoria </t>
  </si>
  <si>
    <t xml:space="preserve">El control se aplica aleatoriamente a la actividad que conlleva el riesgo </t>
  </si>
  <si>
    <t xml:space="preserve">Con registro </t>
  </si>
  <si>
    <t xml:space="preserve">El control deja un registro permite evidencia la ejecución del control. </t>
  </si>
  <si>
    <t xml:space="preserve">Sin registro </t>
  </si>
  <si>
    <t xml:space="preserve">El control no deja registro de la ejecución del control </t>
  </si>
  <si>
    <t>ANALISIS Y EVALUACIÓN DE CONTROLES</t>
  </si>
  <si>
    <t>Versión: XX</t>
  </si>
  <si>
    <t>Control 1:</t>
  </si>
  <si>
    <t>Control 2:</t>
  </si>
  <si>
    <t>FORMATO MAPA DE RIESGOS GESTIÓN POR PROCESOS</t>
  </si>
  <si>
    <t>Ref</t>
  </si>
  <si>
    <t>Dependencia</t>
  </si>
  <si>
    <t>Unidad de Gestión</t>
  </si>
  <si>
    <t>Objetivo Proceso</t>
  </si>
  <si>
    <t>Responsable Linea de Defensa</t>
  </si>
  <si>
    <r>
      <t xml:space="preserve">Codigo: </t>
    </r>
    <r>
      <rPr>
        <sz val="11"/>
        <color rgb="FFFF0000"/>
        <rFont val="Calibri"/>
        <family val="2"/>
        <scheme val="minor"/>
      </rPr>
      <t>XX-MR-XX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</si>
</sst>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9"/>
      <color indexed="81"/>
      <name val="Tahoma"/>
      <charset val="1"/>
    </font>
    <font>
      <b/>
      <sz val="9"/>
      <color indexed="81"/>
      <name val="Tahoma"/>
      <charset val="1"/>
    </font>
    <font>
      <b/>
      <sz val="9"/>
      <color indexed="81"/>
      <name val="Tahoma"/>
      <family val="2"/>
    </font>
    <font>
      <sz val="9"/>
      <color indexed="81"/>
      <name val="Tahoma"/>
      <family val="2"/>
    </font>
    <font>
      <b/>
      <sz val="12"/>
      <color rgb="FF00000A"/>
      <name val="Arial Narrow"/>
      <family val="2"/>
    </font>
    <font>
      <sz val="12"/>
      <color rgb="FF000000"/>
      <name val="Arial Narrow"/>
      <family val="2"/>
    </font>
    <font>
      <sz val="12"/>
      <color rgb="FF00000A"/>
      <name val="Arial Narrow"/>
      <family val="2"/>
    </font>
    <font>
      <b/>
      <sz val="12"/>
      <color rgb="FF000000"/>
      <name val="Arial Narrow"/>
      <family val="2"/>
    </font>
    <font>
      <i/>
      <sz val="12"/>
      <color rgb="FF000000"/>
      <name val="Arial Narrow"/>
      <family val="2"/>
    </font>
    <font>
      <sz val="11"/>
      <color theme="1"/>
      <name val="Arial"/>
      <family val="2"/>
    </font>
  </fonts>
  <fills count="12">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rgb="FFFFF2CC"/>
        <bgColor indexed="64"/>
      </patternFill>
    </fill>
    <fill>
      <patternFill patternType="solid">
        <fgColor rgb="FFFFFFFF"/>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theme="3"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rgb="FFFFD966"/>
      </left>
      <right style="medium">
        <color rgb="FFFFD966"/>
      </right>
      <top style="medium">
        <color rgb="FFFFD966"/>
      </top>
      <bottom style="thick">
        <color rgb="FFFFD966"/>
      </bottom>
      <diagonal/>
    </border>
    <border>
      <left/>
      <right style="medium">
        <color rgb="FFFFD966"/>
      </right>
      <top style="medium">
        <color rgb="FFFFD966"/>
      </top>
      <bottom style="thick">
        <color rgb="FFFFD966"/>
      </bottom>
      <diagonal/>
    </border>
    <border>
      <left style="medium">
        <color rgb="FFFFD966"/>
      </left>
      <right style="medium">
        <color rgb="FFFFD966"/>
      </right>
      <top/>
      <bottom style="medium">
        <color rgb="FFFFD966"/>
      </bottom>
      <diagonal/>
    </border>
    <border>
      <left style="medium">
        <color rgb="FFFFD966"/>
      </left>
      <right style="medium">
        <color rgb="FFFFD966"/>
      </right>
      <top/>
      <bottom/>
      <diagonal/>
    </border>
    <border>
      <left/>
      <right style="medium">
        <color rgb="FFFFD966"/>
      </right>
      <top/>
      <bottom style="medium">
        <color rgb="FFFFD966"/>
      </bottom>
      <diagonal/>
    </border>
    <border>
      <left/>
      <right style="medium">
        <color rgb="FFFFD966"/>
      </right>
      <top/>
      <bottom/>
      <diagonal/>
    </border>
    <border>
      <left style="medium">
        <color rgb="FFFFD966"/>
      </left>
      <right style="medium">
        <color rgb="FFFFD966"/>
      </right>
      <top style="thick">
        <color rgb="FFFFD966"/>
      </top>
      <bottom/>
      <diagonal/>
    </border>
    <border>
      <left style="medium">
        <color rgb="FFFFD966"/>
      </left>
      <right style="medium">
        <color rgb="FFFFD966"/>
      </right>
      <top style="medium">
        <color rgb="FFFFD966"/>
      </top>
      <bottom/>
      <diagonal/>
    </border>
    <border>
      <left style="medium">
        <color rgb="FFFFD966"/>
      </left>
      <right/>
      <top style="medium">
        <color rgb="FFFFD966"/>
      </top>
      <bottom style="thick">
        <color rgb="FFFFD966"/>
      </bottom>
      <diagonal/>
    </border>
    <border>
      <left/>
      <right/>
      <top style="medium">
        <color rgb="FFFFD966"/>
      </top>
      <bottom style="thick">
        <color rgb="FFFFD966"/>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06">
    <xf numFmtId="0" fontId="0" fillId="0" borderId="0" xfId="0"/>
    <xf numFmtId="0" fontId="0" fillId="0" borderId="0" xfId="0" applyAlignment="1">
      <alignment wrapText="1"/>
    </xf>
    <xf numFmtId="0" fontId="0" fillId="0" borderId="0" xfId="0" applyAlignment="1">
      <alignment vertical="center" wrapText="1"/>
    </xf>
    <xf numFmtId="0" fontId="3" fillId="0" borderId="0" xfId="0" applyFont="1" applyAlignment="1">
      <alignment horizontal="center" vertical="center" wrapText="1"/>
    </xf>
    <xf numFmtId="9" fontId="0" fillId="0" borderId="0" xfId="1" applyFont="1"/>
    <xf numFmtId="0" fontId="3" fillId="0" borderId="0" xfId="0" applyFont="1" applyAlignment="1">
      <alignment horizontal="center"/>
    </xf>
    <xf numFmtId="9" fontId="0" fillId="0" borderId="0" xfId="1" applyFont="1" applyAlignment="1">
      <alignment horizontal="center" vertical="center"/>
    </xf>
    <xf numFmtId="0" fontId="0" fillId="0" borderId="0" xfId="0" applyAlignment="1">
      <alignment vertical="center"/>
    </xf>
    <xf numFmtId="0" fontId="0" fillId="2" borderId="0" xfId="0" applyFill="1" applyAlignment="1">
      <alignment vertical="center"/>
    </xf>
    <xf numFmtId="0" fontId="0" fillId="3" borderId="0" xfId="0" applyFill="1" applyAlignment="1">
      <alignment vertical="center"/>
    </xf>
    <xf numFmtId="0" fontId="0" fillId="4" borderId="0" xfId="0" applyFill="1" applyAlignment="1">
      <alignment vertical="center"/>
    </xf>
    <xf numFmtId="0" fontId="0" fillId="0" borderId="0" xfId="0" applyFill="1" applyAlignment="1">
      <alignment vertical="center"/>
    </xf>
    <xf numFmtId="0" fontId="0" fillId="5" borderId="0" xfId="0" applyFill="1" applyAlignment="1">
      <alignment vertical="center"/>
    </xf>
    <xf numFmtId="0" fontId="0" fillId="6" borderId="0" xfId="0" applyFill="1" applyAlignment="1">
      <alignment vertical="center"/>
    </xf>
    <xf numFmtId="0" fontId="3" fillId="0" borderId="0" xfId="0" applyFont="1"/>
    <xf numFmtId="0" fontId="0" fillId="0" borderId="1" xfId="0" applyBorder="1"/>
    <xf numFmtId="0" fontId="0" fillId="0" borderId="1" xfId="0" applyBorder="1" applyAlignment="1">
      <alignment wrapText="1"/>
    </xf>
    <xf numFmtId="0" fontId="0" fillId="0" borderId="1" xfId="0" applyBorder="1" applyAlignment="1">
      <alignment vertical="center"/>
    </xf>
    <xf numFmtId="9" fontId="0" fillId="0" borderId="1" xfId="1" applyFont="1" applyBorder="1" applyAlignment="1">
      <alignment vertical="center"/>
    </xf>
    <xf numFmtId="0" fontId="0" fillId="0" borderId="1" xfId="0" applyBorder="1" applyAlignment="1">
      <alignment vertical="center" wrapText="1"/>
    </xf>
    <xf numFmtId="9" fontId="0" fillId="0" borderId="0" xfId="0" applyNumberFormat="1"/>
    <xf numFmtId="9" fontId="0" fillId="0" borderId="1" xfId="0" applyNumberFormat="1" applyBorder="1" applyAlignment="1">
      <alignment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textRotation="90" wrapText="1"/>
    </xf>
    <xf numFmtId="0" fontId="3" fillId="0" borderId="1" xfId="0" applyFont="1" applyBorder="1" applyAlignment="1">
      <alignment horizontal="center" vertical="center" textRotation="90"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0" fillId="7" borderId="7" xfId="0" applyFont="1" applyFill="1" applyBorder="1" applyAlignment="1">
      <alignment vertical="center" wrapText="1"/>
    </xf>
    <xf numFmtId="0" fontId="9" fillId="0" borderId="7" xfId="0" applyFont="1" applyBorder="1" applyAlignment="1">
      <alignment vertical="center" wrapText="1"/>
    </xf>
    <xf numFmtId="0" fontId="9" fillId="7" borderId="7" xfId="0" applyFont="1" applyFill="1" applyBorder="1" applyAlignment="1">
      <alignment vertical="center" wrapText="1"/>
    </xf>
    <xf numFmtId="0" fontId="9" fillId="7" borderId="5" xfId="0" applyFont="1" applyFill="1" applyBorder="1" applyAlignment="1">
      <alignment vertical="center" wrapText="1"/>
    </xf>
    <xf numFmtId="0" fontId="9" fillId="7" borderId="7" xfId="0" applyFont="1" applyFill="1" applyBorder="1" applyAlignment="1">
      <alignment horizontal="justify" vertical="center" wrapText="1"/>
    </xf>
    <xf numFmtId="0" fontId="9" fillId="0" borderId="5" xfId="0" applyFont="1" applyBorder="1" applyAlignment="1">
      <alignment vertical="center" wrapText="1"/>
    </xf>
    <xf numFmtId="0" fontId="10" fillId="0" borderId="7" xfId="0" applyFont="1" applyBorder="1" applyAlignment="1">
      <alignment vertical="center" wrapText="1"/>
    </xf>
    <xf numFmtId="0" fontId="9" fillId="0" borderId="7" xfId="0" applyFont="1" applyBorder="1" applyAlignment="1">
      <alignment horizontal="justify" vertical="center" wrapText="1"/>
    </xf>
    <xf numFmtId="0" fontId="10" fillId="7" borderId="8" xfId="0" applyFont="1" applyFill="1" applyBorder="1" applyAlignment="1">
      <alignment vertical="center" wrapText="1"/>
    </xf>
    <xf numFmtId="0" fontId="10" fillId="7" borderId="7" xfId="0" applyFont="1" applyFill="1" applyBorder="1" applyAlignment="1">
      <alignment horizontal="justify" vertical="center" wrapText="1"/>
    </xf>
    <xf numFmtId="9" fontId="10" fillId="7" borderId="7" xfId="0" applyNumberFormat="1" applyFont="1" applyFill="1" applyBorder="1" applyAlignment="1">
      <alignment horizontal="justify" vertical="center" wrapText="1"/>
    </xf>
    <xf numFmtId="0" fontId="10" fillId="0" borderId="7" xfId="0" applyFont="1" applyBorder="1" applyAlignment="1">
      <alignment horizontal="justify" vertical="center" wrapText="1"/>
    </xf>
    <xf numFmtId="9" fontId="10" fillId="0" borderId="7" xfId="0" applyNumberFormat="1" applyFont="1" applyBorder="1" applyAlignment="1">
      <alignment horizontal="justify"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10" borderId="1" xfId="0" applyFont="1" applyFill="1" applyBorder="1" applyAlignment="1">
      <alignment horizontal="center"/>
    </xf>
    <xf numFmtId="0" fontId="0" fillId="0" borderId="1" xfId="0" applyBorder="1" applyAlignment="1">
      <alignment horizontal="left"/>
    </xf>
    <xf numFmtId="0" fontId="3" fillId="0" borderId="1" xfId="0" applyFont="1" applyBorder="1" applyAlignment="1">
      <alignment horizontal="center" vertical="center" textRotation="90" wrapText="1"/>
    </xf>
    <xf numFmtId="0" fontId="2" fillId="0" borderId="13" xfId="0" applyFont="1" applyBorder="1" applyAlignment="1">
      <alignment horizontal="center" wrapText="1"/>
    </xf>
    <xf numFmtId="0" fontId="2" fillId="0" borderId="0" xfId="0" applyFont="1" applyBorder="1" applyAlignment="1">
      <alignment horizontal="center" wrapText="1"/>
    </xf>
    <xf numFmtId="0" fontId="2" fillId="0" borderId="14" xfId="0" applyFont="1" applyBorder="1" applyAlignment="1">
      <alignment horizontal="center" wrapText="1"/>
    </xf>
    <xf numFmtId="0" fontId="0" fillId="0" borderId="1" xfId="0" applyBorder="1" applyAlignment="1">
      <alignment horizontal="center"/>
    </xf>
    <xf numFmtId="0" fontId="3" fillId="10" borderId="1" xfId="0" applyFont="1" applyFill="1" applyBorder="1" applyAlignment="1">
      <alignment horizontal="center" vertical="center"/>
    </xf>
    <xf numFmtId="0" fontId="3" fillId="11" borderId="1" xfId="0" applyFont="1" applyFill="1" applyBorder="1" applyAlignment="1">
      <alignment horizontal="center"/>
    </xf>
    <xf numFmtId="0" fontId="3" fillId="0" borderId="1" xfId="0" applyFont="1" applyFill="1" applyBorder="1" applyAlignment="1">
      <alignment horizontal="center" vertical="center" textRotation="90" wrapText="1"/>
    </xf>
    <xf numFmtId="0" fontId="0" fillId="0" borderId="1" xfId="0" applyFont="1" applyBorder="1" applyAlignment="1">
      <alignment horizontal="center" vertical="center" textRotation="90" wrapText="1"/>
    </xf>
    <xf numFmtId="0" fontId="3" fillId="0" borderId="1" xfId="0" applyFont="1" applyBorder="1" applyAlignment="1">
      <alignment horizontal="center"/>
    </xf>
    <xf numFmtId="0" fontId="3" fillId="0" borderId="13" xfId="0" applyFont="1" applyBorder="1" applyAlignment="1">
      <alignment horizontal="center"/>
    </xf>
    <xf numFmtId="0" fontId="3" fillId="0" borderId="0" xfId="0" applyFont="1" applyBorder="1" applyAlignment="1">
      <alignment horizontal="center"/>
    </xf>
    <xf numFmtId="0" fontId="3" fillId="0" borderId="14" xfId="0" applyFont="1" applyBorder="1" applyAlignment="1">
      <alignment horizontal="center"/>
    </xf>
    <xf numFmtId="0" fontId="13" fillId="9" borderId="15" xfId="0" applyFont="1" applyFill="1" applyBorder="1" applyAlignment="1">
      <alignment horizontal="center" vertical="center" wrapText="1"/>
    </xf>
    <xf numFmtId="0" fontId="0" fillId="9" borderId="16" xfId="0" applyFill="1" applyBorder="1" applyAlignment="1">
      <alignment horizontal="center" vertical="center" wrapText="1"/>
    </xf>
    <xf numFmtId="0" fontId="0" fillId="9" borderId="17" xfId="0" applyFill="1" applyBorder="1" applyAlignment="1">
      <alignment horizontal="center" vertical="center" wrapText="1"/>
    </xf>
    <xf numFmtId="0" fontId="0" fillId="9" borderId="18" xfId="0" applyFill="1" applyBorder="1" applyAlignment="1">
      <alignment horizontal="center" vertical="center" wrapText="1"/>
    </xf>
    <xf numFmtId="0" fontId="0" fillId="9" borderId="2" xfId="0" applyFill="1" applyBorder="1" applyAlignment="1">
      <alignment horizontal="center" vertical="center" wrapText="1"/>
    </xf>
    <xf numFmtId="0" fontId="0" fillId="9" borderId="19" xfId="0" applyFill="1" applyBorder="1" applyAlignment="1">
      <alignment horizontal="center" vertical="center" wrapText="1"/>
    </xf>
    <xf numFmtId="0" fontId="0" fillId="0" borderId="1" xfId="0" applyBorder="1" applyAlignment="1">
      <alignment horizontal="center" vertical="center" wrapText="1"/>
    </xf>
    <xf numFmtId="9" fontId="0" fillId="0" borderId="1" xfId="1"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xf>
    <xf numFmtId="9" fontId="0" fillId="0" borderId="1" xfId="0" applyNumberFormat="1" applyBorder="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4" xfId="0" applyFont="1" applyBorder="1" applyAlignment="1">
      <alignment horizontal="center" vertical="center" wrapText="1"/>
    </xf>
    <xf numFmtId="0" fontId="11" fillId="7" borderId="9" xfId="0" applyFont="1" applyFill="1" applyBorder="1" applyAlignment="1">
      <alignment horizontal="justify" vertical="center" wrapText="1"/>
    </xf>
    <xf numFmtId="0" fontId="11" fillId="7" borderId="6" xfId="0" applyFont="1" applyFill="1" applyBorder="1" applyAlignment="1">
      <alignment horizontal="justify" vertical="center" wrapText="1"/>
    </xf>
    <xf numFmtId="0" fontId="11" fillId="7" borderId="5" xfId="0" applyFont="1" applyFill="1" applyBorder="1" applyAlignment="1">
      <alignment horizontal="justify" vertical="center" wrapText="1"/>
    </xf>
    <xf numFmtId="0" fontId="9" fillId="7" borderId="9" xfId="0" applyFont="1" applyFill="1" applyBorder="1" applyAlignment="1">
      <alignment horizontal="justify" vertical="center" wrapText="1"/>
    </xf>
    <xf numFmtId="0" fontId="9" fillId="7" borderId="6" xfId="0" applyFont="1" applyFill="1" applyBorder="1" applyAlignment="1">
      <alignment horizontal="justify" vertical="center" wrapText="1"/>
    </xf>
    <xf numFmtId="0" fontId="9" fillId="7" borderId="5" xfId="0" applyFont="1" applyFill="1" applyBorder="1" applyAlignment="1">
      <alignment horizontal="justify" vertical="center" wrapText="1"/>
    </xf>
    <xf numFmtId="0" fontId="10" fillId="0" borderId="10" xfId="0" applyFont="1" applyBorder="1" applyAlignment="1">
      <alignment horizontal="justify" vertical="center" wrapText="1"/>
    </xf>
    <xf numFmtId="0" fontId="10" fillId="0" borderId="5" xfId="0" applyFont="1" applyBorder="1" applyAlignment="1">
      <alignment horizontal="justify" vertical="center" wrapText="1"/>
    </xf>
    <xf numFmtId="0" fontId="11" fillId="0" borderId="10" xfId="0" applyFont="1" applyBorder="1" applyAlignment="1">
      <alignment horizontal="justify" vertical="center" wrapText="1"/>
    </xf>
    <xf numFmtId="0" fontId="11" fillId="0" borderId="6" xfId="0" applyFont="1" applyBorder="1" applyAlignment="1">
      <alignment horizontal="justify" vertical="center" wrapText="1"/>
    </xf>
    <xf numFmtId="0" fontId="11" fillId="0" borderId="5" xfId="0" applyFont="1" applyBorder="1" applyAlignment="1">
      <alignment horizontal="justify" vertical="center" wrapText="1"/>
    </xf>
    <xf numFmtId="0" fontId="11" fillId="0" borderId="10" xfId="0" applyFont="1" applyBorder="1" applyAlignment="1">
      <alignment vertical="center" wrapText="1"/>
    </xf>
    <xf numFmtId="0" fontId="11" fillId="0" borderId="6" xfId="0" applyFont="1" applyBorder="1" applyAlignment="1">
      <alignment vertical="center" wrapText="1"/>
    </xf>
    <xf numFmtId="0" fontId="11" fillId="0" borderId="5" xfId="0" applyFont="1" applyBorder="1" applyAlignment="1">
      <alignment vertical="center" wrapText="1"/>
    </xf>
    <xf numFmtId="0" fontId="9" fillId="0" borderId="10" xfId="0" applyFont="1" applyBorder="1" applyAlignment="1">
      <alignment vertical="center" wrapText="1"/>
    </xf>
    <xf numFmtId="0" fontId="9" fillId="0" borderId="6" xfId="0" applyFont="1" applyBorder="1" applyAlignment="1">
      <alignment vertical="center" wrapText="1"/>
    </xf>
    <xf numFmtId="0" fontId="9" fillId="0" borderId="5" xfId="0" applyFont="1" applyBorder="1" applyAlignment="1">
      <alignment vertical="center" wrapText="1"/>
    </xf>
    <xf numFmtId="0" fontId="11" fillId="7" borderId="10" xfId="0" applyFont="1" applyFill="1" applyBorder="1" applyAlignment="1">
      <alignment vertical="center" wrapText="1"/>
    </xf>
    <xf numFmtId="0" fontId="11" fillId="7" borderId="6" xfId="0" applyFont="1" applyFill="1" applyBorder="1" applyAlignment="1">
      <alignment vertical="center" wrapText="1"/>
    </xf>
    <xf numFmtId="0" fontId="11" fillId="7" borderId="5" xfId="0" applyFont="1" applyFill="1" applyBorder="1" applyAlignment="1">
      <alignment vertical="center" wrapText="1"/>
    </xf>
    <xf numFmtId="0" fontId="9" fillId="7" borderId="10" xfId="0" applyFont="1" applyFill="1" applyBorder="1" applyAlignment="1">
      <alignment vertical="center" wrapText="1"/>
    </xf>
    <xf numFmtId="0" fontId="9" fillId="7" borderId="6" xfId="0" applyFont="1" applyFill="1" applyBorder="1" applyAlignment="1">
      <alignment vertical="center" wrapText="1"/>
    </xf>
    <xf numFmtId="0" fontId="9" fillId="7" borderId="5" xfId="0" applyFont="1" applyFill="1" applyBorder="1" applyAlignment="1">
      <alignment vertical="center" wrapText="1"/>
    </xf>
    <xf numFmtId="0" fontId="9" fillId="7" borderId="10" xfId="0" applyFont="1" applyFill="1" applyBorder="1" applyAlignment="1">
      <alignment horizontal="justify" vertical="center" wrapText="1"/>
    </xf>
    <xf numFmtId="0" fontId="8" fillId="7" borderId="9" xfId="0" applyFont="1" applyFill="1" applyBorder="1" applyAlignment="1">
      <alignment vertical="center" wrapText="1"/>
    </xf>
    <xf numFmtId="0" fontId="8" fillId="7" borderId="6" xfId="0" applyFont="1" applyFill="1" applyBorder="1" applyAlignment="1">
      <alignment vertical="center" wrapText="1"/>
    </xf>
    <xf numFmtId="0" fontId="8" fillId="7" borderId="5" xfId="0" applyFont="1" applyFill="1" applyBorder="1" applyAlignment="1">
      <alignment vertical="center" wrapText="1"/>
    </xf>
    <xf numFmtId="0" fontId="9" fillId="7" borderId="9" xfId="0" applyFont="1" applyFill="1" applyBorder="1" applyAlignment="1">
      <alignment vertical="center" wrapText="1"/>
    </xf>
    <xf numFmtId="0" fontId="8" fillId="8" borderId="10" xfId="0" applyFont="1" applyFill="1" applyBorder="1" applyAlignment="1">
      <alignment vertical="center" wrapText="1"/>
    </xf>
    <xf numFmtId="0" fontId="8" fillId="8" borderId="6" xfId="0" applyFont="1" applyFill="1" applyBorder="1" applyAlignment="1">
      <alignment vertical="center" wrapText="1"/>
    </xf>
    <xf numFmtId="0" fontId="8" fillId="8" borderId="5" xfId="0" applyFont="1" applyFill="1" applyBorder="1" applyAlignment="1">
      <alignment vertical="center" wrapText="1"/>
    </xf>
    <xf numFmtId="0" fontId="9" fillId="8" borderId="10" xfId="0" applyFont="1" applyFill="1" applyBorder="1" applyAlignment="1">
      <alignment vertical="center" wrapText="1"/>
    </xf>
    <xf numFmtId="0" fontId="9" fillId="8" borderId="6" xfId="0" applyFont="1" applyFill="1" applyBorder="1" applyAlignment="1">
      <alignment vertical="center" wrapText="1"/>
    </xf>
    <xf numFmtId="0" fontId="9" fillId="8" borderId="5" xfId="0" applyFont="1" applyFill="1" applyBorder="1" applyAlignment="1">
      <alignment vertical="center" wrapText="1"/>
    </xf>
    <xf numFmtId="0" fontId="8" fillId="7" borderId="10" xfId="0" applyFont="1" applyFill="1" applyBorder="1" applyAlignment="1">
      <alignment vertical="center" wrapText="1"/>
    </xf>
  </cellXfs>
  <cellStyles count="2">
    <cellStyle name="Normal" xfId="0" builtinId="0"/>
    <cellStyle name="Porcentaje" xfId="1" builtinId="5"/>
  </cellStyles>
  <dxfs count="66">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8350</xdr:colOff>
      <xdr:row>0</xdr:row>
      <xdr:rowOff>15526</xdr:rowOff>
    </xdr:from>
    <xdr:to>
      <xdr:col>1</xdr:col>
      <xdr:colOff>831806</xdr:colOff>
      <xdr:row>2</xdr:row>
      <xdr:rowOff>234602</xdr:rowOff>
    </xdr:to>
    <xdr:pic>
      <xdr:nvPicPr>
        <xdr:cNvPr id="2" name="image1.png">
          <a:extLst>
            <a:ext uri="{FF2B5EF4-FFF2-40B4-BE49-F238E27FC236}">
              <a16:creationId xmlns:a16="http://schemas.microsoft.com/office/drawing/2014/main" id="{626ADAFD-511C-41C9-A98A-C538DE0520F3}"/>
            </a:ext>
          </a:extLst>
        </xdr:cNvPr>
        <xdr:cNvPicPr/>
      </xdr:nvPicPr>
      <xdr:blipFill>
        <a:blip xmlns:r="http://schemas.openxmlformats.org/officeDocument/2006/relationships" r:embed="rId1" cstate="print"/>
        <a:stretch>
          <a:fillRect/>
        </a:stretch>
      </xdr:blipFill>
      <xdr:spPr>
        <a:xfrm>
          <a:off x="1156569" y="15526"/>
          <a:ext cx="823456" cy="79318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1</xdr:row>
      <xdr:rowOff>114300</xdr:rowOff>
    </xdr:from>
    <xdr:to>
      <xdr:col>17</xdr:col>
      <xdr:colOff>19050</xdr:colOff>
      <xdr:row>5</xdr:row>
      <xdr:rowOff>476250</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a:xfrm>
          <a:off x="12515850" y="314325"/>
          <a:ext cx="6115050" cy="3619500"/>
        </a:xfrm>
        <a:prstGeom prst="rect">
          <a:avLst/>
        </a:prstGeom>
      </xdr:spPr>
    </xdr:pic>
    <xdr:clientData/>
  </xdr:twoCellAnchor>
  <xdr:twoCellAnchor editAs="oneCell">
    <xdr:from>
      <xdr:col>18</xdr:col>
      <xdr:colOff>0</xdr:colOff>
      <xdr:row>1</xdr:row>
      <xdr:rowOff>190500</xdr:rowOff>
    </xdr:from>
    <xdr:to>
      <xdr:col>25</xdr:col>
      <xdr:colOff>752475</xdr:colOff>
      <xdr:row>5</xdr:row>
      <xdr:rowOff>361950</xdr:rowOff>
    </xdr:to>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stretch>
          <a:fillRect/>
        </a:stretch>
      </xdr:blipFill>
      <xdr:spPr>
        <a:xfrm>
          <a:off x="19373850" y="390525"/>
          <a:ext cx="6086475" cy="3429000"/>
        </a:xfrm>
        <a:prstGeom prst="rect">
          <a:avLst/>
        </a:prstGeom>
      </xdr:spPr>
    </xdr:pic>
    <xdr:clientData/>
  </xdr:twoCellAnchor>
  <xdr:twoCellAnchor editAs="oneCell">
    <xdr:from>
      <xdr:col>27</xdr:col>
      <xdr:colOff>0</xdr:colOff>
      <xdr:row>2</xdr:row>
      <xdr:rowOff>0</xdr:rowOff>
    </xdr:from>
    <xdr:to>
      <xdr:col>31</xdr:col>
      <xdr:colOff>481965</xdr:colOff>
      <xdr:row>4</xdr:row>
      <xdr:rowOff>1235710</xdr:rowOff>
    </xdr:to>
    <xdr:pic>
      <xdr:nvPicPr>
        <xdr:cNvPr id="4" name="Imagen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231850" y="409575"/>
          <a:ext cx="3529965" cy="24739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21"/>
  <sheetViews>
    <sheetView tabSelected="1" topLeftCell="U2" zoomScale="73" zoomScaleNormal="73" workbookViewId="0">
      <selection activeCell="D2" sqref="D2:AM3"/>
    </sheetView>
  </sheetViews>
  <sheetFormatPr baseColWidth="10" defaultRowHeight="15" x14ac:dyDescent="0.25"/>
  <cols>
    <col min="1" max="2" width="17.140625" customWidth="1"/>
    <col min="3" max="3" width="17.42578125" customWidth="1"/>
    <col min="4" max="4" width="12.85546875" customWidth="1"/>
    <col min="8" max="8" width="17" customWidth="1"/>
    <col min="9" max="9" width="33.140625" customWidth="1"/>
    <col min="10" max="10" width="17" customWidth="1"/>
    <col min="11" max="11" width="27.140625" customWidth="1"/>
    <col min="12" max="12" width="8.42578125" customWidth="1"/>
    <col min="13" max="13" width="12.5703125" customWidth="1"/>
    <col min="14" max="14" width="6.7109375" customWidth="1"/>
    <col min="15" max="15" width="36.7109375" customWidth="1"/>
    <col min="16" max="16" width="11.7109375" customWidth="1"/>
    <col min="17" max="17" width="6.5703125" customWidth="1"/>
    <col min="18" max="18" width="6.5703125" hidden="1" customWidth="1"/>
    <col min="19" max="19" width="19.140625" customWidth="1"/>
    <col min="20" max="20" width="50.42578125" customWidth="1"/>
    <col min="25" max="25" width="0" hidden="1" customWidth="1"/>
    <col min="26" max="26" width="5.42578125" customWidth="1"/>
    <col min="27" max="27" width="13" customWidth="1"/>
    <col min="32" max="32" width="6.140625" customWidth="1"/>
    <col min="34" max="34" width="6.85546875" customWidth="1"/>
    <col min="36" max="36" width="15.5703125" customWidth="1"/>
    <col min="37" max="37" width="21.28515625" customWidth="1"/>
    <col min="38" max="38" width="14.28515625" customWidth="1"/>
    <col min="39" max="39" width="16.7109375" customWidth="1"/>
    <col min="40" max="40" width="13.140625" customWidth="1"/>
    <col min="41" max="41" width="13.7109375" customWidth="1"/>
  </cols>
  <sheetData>
    <row r="1" spans="1:42" ht="22.5" customHeight="1" x14ac:dyDescent="0.25">
      <c r="A1" s="48"/>
      <c r="B1" s="48"/>
      <c r="C1" s="48"/>
      <c r="D1" s="45" t="s">
        <v>99</v>
      </c>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7"/>
      <c r="AN1" s="43" t="s">
        <v>192</v>
      </c>
      <c r="AO1" s="43"/>
      <c r="AP1" s="43"/>
    </row>
    <row r="2" spans="1:42" ht="22.5" customHeight="1" x14ac:dyDescent="0.25">
      <c r="A2" s="48"/>
      <c r="B2" s="48"/>
      <c r="C2" s="48"/>
      <c r="D2" s="54" t="s">
        <v>186</v>
      </c>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6"/>
      <c r="AN2" s="43" t="s">
        <v>183</v>
      </c>
      <c r="AO2" s="43"/>
      <c r="AP2" s="43"/>
    </row>
    <row r="3" spans="1:42" ht="22.5" customHeight="1" x14ac:dyDescent="0.25">
      <c r="A3" s="48"/>
      <c r="B3" s="48"/>
      <c r="C3" s="48"/>
      <c r="D3" s="54"/>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6"/>
      <c r="AN3" s="43" t="s">
        <v>98</v>
      </c>
      <c r="AO3" s="43"/>
      <c r="AP3" s="43"/>
    </row>
    <row r="4" spans="1:42" x14ac:dyDescent="0.25">
      <c r="E4" s="66"/>
      <c r="F4" s="66"/>
    </row>
    <row r="5" spans="1:42" x14ac:dyDescent="0.25">
      <c r="A5" s="57" t="s">
        <v>191</v>
      </c>
      <c r="B5" s="58"/>
      <c r="C5" s="58"/>
      <c r="D5" s="59"/>
      <c r="E5" s="49" t="s">
        <v>82</v>
      </c>
      <c r="F5" s="49"/>
      <c r="G5" s="49"/>
      <c r="H5" s="49"/>
      <c r="I5" s="49"/>
      <c r="J5" s="49"/>
      <c r="K5" s="49"/>
      <c r="L5" s="49"/>
      <c r="M5" s="49"/>
      <c r="N5" s="49"/>
      <c r="O5" s="49"/>
      <c r="P5" s="49"/>
      <c r="Q5" s="49"/>
      <c r="R5" s="49"/>
      <c r="S5" s="49"/>
      <c r="T5" s="50" t="s">
        <v>83</v>
      </c>
      <c r="U5" s="50"/>
      <c r="V5" s="50"/>
      <c r="W5" s="50"/>
      <c r="X5" s="50"/>
      <c r="Y5" s="50"/>
      <c r="Z5" s="50"/>
      <c r="AA5" s="50"/>
      <c r="AB5" s="50"/>
      <c r="AC5" s="50"/>
      <c r="AD5" s="50"/>
      <c r="AE5" s="50"/>
      <c r="AF5" s="50"/>
      <c r="AG5" s="50"/>
      <c r="AH5" s="50"/>
      <c r="AI5" s="50"/>
      <c r="AJ5" s="50"/>
      <c r="AK5" s="42" t="s">
        <v>84</v>
      </c>
      <c r="AL5" s="42"/>
      <c r="AM5" s="42"/>
      <c r="AN5" s="42"/>
      <c r="AO5" s="42"/>
      <c r="AP5" s="42"/>
    </row>
    <row r="6" spans="1:42" ht="15" customHeight="1" x14ac:dyDescent="0.25">
      <c r="A6" s="60"/>
      <c r="B6" s="61"/>
      <c r="C6" s="61"/>
      <c r="D6" s="62"/>
      <c r="E6" s="49"/>
      <c r="F6" s="49"/>
      <c r="G6" s="49"/>
      <c r="H6" s="49"/>
      <c r="I6" s="49"/>
      <c r="J6" s="49"/>
      <c r="K6" s="49"/>
      <c r="L6" s="49"/>
      <c r="M6" s="49"/>
      <c r="N6" s="49"/>
      <c r="O6" s="49"/>
      <c r="P6" s="49"/>
      <c r="Q6" s="49"/>
      <c r="R6" s="49"/>
      <c r="S6" s="49"/>
      <c r="T6" s="41" t="s">
        <v>46</v>
      </c>
      <c r="U6" s="53" t="s">
        <v>44</v>
      </c>
      <c r="V6" s="53"/>
      <c r="W6" s="53" t="s">
        <v>45</v>
      </c>
      <c r="X6" s="53"/>
      <c r="Y6" s="53"/>
      <c r="Z6" s="53"/>
      <c r="AA6" s="53"/>
      <c r="AB6" s="53"/>
      <c r="AC6" s="53"/>
      <c r="AD6" s="51" t="s">
        <v>40</v>
      </c>
      <c r="AE6" s="51" t="s">
        <v>39</v>
      </c>
      <c r="AF6" s="44" t="s">
        <v>3</v>
      </c>
      <c r="AG6" s="44" t="s">
        <v>41</v>
      </c>
      <c r="AH6" s="52" t="s">
        <v>3</v>
      </c>
      <c r="AI6" s="44" t="s">
        <v>42</v>
      </c>
      <c r="AJ6" s="44" t="s">
        <v>43</v>
      </c>
      <c r="AK6" s="41" t="s">
        <v>84</v>
      </c>
      <c r="AL6" s="41" t="s">
        <v>85</v>
      </c>
      <c r="AM6" s="41" t="s">
        <v>86</v>
      </c>
      <c r="AN6" s="41" t="s">
        <v>87</v>
      </c>
      <c r="AO6" s="41" t="s">
        <v>88</v>
      </c>
      <c r="AP6" s="41" t="s">
        <v>89</v>
      </c>
    </row>
    <row r="7" spans="1:42" s="3" customFormat="1" ht="89.25" customHeight="1" x14ac:dyDescent="0.25">
      <c r="A7" s="40" t="s">
        <v>188</v>
      </c>
      <c r="B7" s="40" t="s">
        <v>189</v>
      </c>
      <c r="C7" s="40" t="s">
        <v>136</v>
      </c>
      <c r="D7" s="40" t="s">
        <v>190</v>
      </c>
      <c r="E7" s="22" t="s">
        <v>187</v>
      </c>
      <c r="F7" s="22" t="s">
        <v>90</v>
      </c>
      <c r="G7" s="22" t="s">
        <v>91</v>
      </c>
      <c r="H7" s="22" t="s">
        <v>92</v>
      </c>
      <c r="I7" s="22" t="s">
        <v>0</v>
      </c>
      <c r="J7" s="22" t="s">
        <v>93</v>
      </c>
      <c r="K7" s="41" t="s">
        <v>94</v>
      </c>
      <c r="L7" s="41"/>
      <c r="M7" s="22" t="s">
        <v>2</v>
      </c>
      <c r="N7" s="22" t="s">
        <v>3</v>
      </c>
      <c r="O7" s="41" t="s">
        <v>95</v>
      </c>
      <c r="P7" s="41"/>
      <c r="Q7" s="22" t="s">
        <v>3</v>
      </c>
      <c r="R7" s="22"/>
      <c r="S7" s="22" t="s">
        <v>4</v>
      </c>
      <c r="T7" s="41"/>
      <c r="U7" s="24" t="s">
        <v>47</v>
      </c>
      <c r="V7" s="24" t="s">
        <v>48</v>
      </c>
      <c r="W7" s="24" t="s">
        <v>96</v>
      </c>
      <c r="X7" s="24" t="s">
        <v>97</v>
      </c>
      <c r="Y7" s="24"/>
      <c r="Z7" s="24" t="s">
        <v>36</v>
      </c>
      <c r="AA7" s="24" t="s">
        <v>37</v>
      </c>
      <c r="AB7" s="24" t="s">
        <v>1</v>
      </c>
      <c r="AC7" s="23" t="s">
        <v>38</v>
      </c>
      <c r="AD7" s="51"/>
      <c r="AE7" s="51"/>
      <c r="AF7" s="44"/>
      <c r="AG7" s="44"/>
      <c r="AH7" s="52"/>
      <c r="AI7" s="44"/>
      <c r="AJ7" s="44"/>
      <c r="AK7" s="41"/>
      <c r="AL7" s="41"/>
      <c r="AM7" s="41"/>
      <c r="AN7" s="41"/>
      <c r="AO7" s="41"/>
      <c r="AP7" s="41"/>
    </row>
    <row r="8" spans="1:42" s="7" customFormat="1" ht="132.75" customHeight="1" x14ac:dyDescent="0.25">
      <c r="A8" s="17"/>
      <c r="B8" s="17"/>
      <c r="C8" s="17"/>
      <c r="D8" s="17"/>
      <c r="E8" s="65">
        <v>1</v>
      </c>
      <c r="F8" s="63" t="s">
        <v>62</v>
      </c>
      <c r="G8" s="63" t="s">
        <v>63</v>
      </c>
      <c r="H8" s="63" t="s">
        <v>64</v>
      </c>
      <c r="I8" s="63" t="s">
        <v>61</v>
      </c>
      <c r="J8" s="63" t="s">
        <v>65</v>
      </c>
      <c r="K8" s="63" t="s">
        <v>12</v>
      </c>
      <c r="L8" s="65">
        <v>120</v>
      </c>
      <c r="M8" s="65" t="str">
        <f>IFERROR(VLOOKUP(K8,Tablas!A15:C19,3,0)," ")</f>
        <v>Media</v>
      </c>
      <c r="N8" s="64">
        <f>VLOOKUP(K8,Tablas!A15:B19,2,0)</f>
        <v>0.6</v>
      </c>
      <c r="O8" s="63" t="s">
        <v>21</v>
      </c>
      <c r="P8" s="65" t="str">
        <f>IFERROR(VLOOKUP(O8,Tablas!A23:C32,3,0)," ")</f>
        <v>Mayor</v>
      </c>
      <c r="Q8" s="64">
        <f>VLOOKUP(O8,Tablas!A23:B32,2,0)</f>
        <v>0.8</v>
      </c>
      <c r="R8" s="18" t="str">
        <f>CONCATENATE(M8,P8)</f>
        <v>MediaMayor</v>
      </c>
      <c r="S8" s="65" t="str">
        <f>IFERROR(VLOOKUP(R8,Tablas!C34:D58,2,0)," ")</f>
        <v>Alto</v>
      </c>
      <c r="T8" s="19" t="s">
        <v>74</v>
      </c>
      <c r="U8" s="17" t="s">
        <v>73</v>
      </c>
      <c r="V8" s="17"/>
      <c r="W8" s="17" t="s">
        <v>50</v>
      </c>
      <c r="X8" s="17" t="s">
        <v>53</v>
      </c>
      <c r="Y8" s="17" t="str">
        <f>CONCATENATE(W8,X8)</f>
        <v>PreventivoManual</v>
      </c>
      <c r="Z8" s="18">
        <f>IFERROR(VLOOKUP(Y8,Tablas!C73:D78,2,0)," ")</f>
        <v>0.4</v>
      </c>
      <c r="AA8" s="17" t="s">
        <v>55</v>
      </c>
      <c r="AB8" s="17" t="s">
        <v>57</v>
      </c>
      <c r="AC8" s="17"/>
      <c r="AD8" s="18">
        <f>N8-(N8*Z8)</f>
        <v>0.36</v>
      </c>
      <c r="AE8" s="65" t="str">
        <f>IF(AD8&lt;20%,"Muy Baja",IF(AD8&lt;40%,"Baja",IF(AD8&lt;60%,"Media",IF(AD8&lt;80%,"A l t a",IF(AD8&gt;80%,"Muy Alta")))))</f>
        <v>Baja</v>
      </c>
      <c r="AF8" s="67">
        <f>+AD8-(AD8*Z9)</f>
        <v>0.252</v>
      </c>
      <c r="AG8" s="65" t="str">
        <f>+P8</f>
        <v>Mayor</v>
      </c>
      <c r="AH8" s="67">
        <f>+Q8</f>
        <v>0.8</v>
      </c>
      <c r="AI8" s="65" t="str">
        <f>+S8</f>
        <v>Alto</v>
      </c>
      <c r="AJ8" s="65" t="s">
        <v>77</v>
      </c>
      <c r="AK8" s="17"/>
      <c r="AL8" s="17"/>
      <c r="AM8" s="17"/>
      <c r="AN8" s="17"/>
      <c r="AO8" s="17"/>
      <c r="AP8" s="17"/>
    </row>
    <row r="9" spans="1:42" ht="126" customHeight="1" x14ac:dyDescent="0.25">
      <c r="A9" s="15"/>
      <c r="B9" s="15"/>
      <c r="C9" s="15"/>
      <c r="D9" s="15"/>
      <c r="E9" s="65"/>
      <c r="F9" s="63"/>
      <c r="G9" s="63"/>
      <c r="H9" s="63"/>
      <c r="I9" s="63"/>
      <c r="J9" s="63"/>
      <c r="K9" s="63"/>
      <c r="L9" s="65"/>
      <c r="M9" s="65"/>
      <c r="N9" s="64"/>
      <c r="O9" s="63"/>
      <c r="P9" s="65"/>
      <c r="Q9" s="64"/>
      <c r="R9" s="15"/>
      <c r="S9" s="65"/>
      <c r="T9" s="16" t="s">
        <v>75</v>
      </c>
      <c r="U9" s="17" t="s">
        <v>73</v>
      </c>
      <c r="V9" s="17"/>
      <c r="W9" s="17" t="s">
        <v>51</v>
      </c>
      <c r="X9" s="17" t="s">
        <v>53</v>
      </c>
      <c r="Y9" s="17" t="str">
        <f>CONCATENATE(W9,X9)</f>
        <v>DetectivoManual</v>
      </c>
      <c r="Z9" s="18">
        <f>IFERROR(VLOOKUP(Y9,Tablas!C74:D79,2,0)," ")</f>
        <v>0.3</v>
      </c>
      <c r="AA9" s="17" t="s">
        <v>55</v>
      </c>
      <c r="AB9" s="17" t="s">
        <v>57</v>
      </c>
      <c r="AC9" s="17"/>
      <c r="AD9" s="21">
        <f>+AD8-(AD8*Z9)</f>
        <v>0.252</v>
      </c>
      <c r="AE9" s="65"/>
      <c r="AF9" s="65"/>
      <c r="AG9" s="65"/>
      <c r="AH9" s="65"/>
      <c r="AI9" s="65"/>
      <c r="AJ9" s="65"/>
      <c r="AK9" s="15"/>
      <c r="AL9" s="15"/>
      <c r="AM9" s="15"/>
      <c r="AN9" s="15"/>
      <c r="AO9" s="15"/>
      <c r="AP9" s="15"/>
    </row>
    <row r="10" spans="1:42" ht="15" customHeight="1" x14ac:dyDescent="0.25">
      <c r="A10" s="15"/>
      <c r="B10" s="15"/>
      <c r="C10" s="15"/>
      <c r="D10" s="15"/>
      <c r="E10" s="65">
        <v>1</v>
      </c>
      <c r="F10" s="63"/>
      <c r="G10" s="63"/>
      <c r="H10" s="63"/>
      <c r="I10" s="63"/>
      <c r="J10" s="63"/>
      <c r="K10" s="63"/>
      <c r="L10" s="65"/>
      <c r="M10" s="65" t="str">
        <f>IFERROR(VLOOKUP(K10,Tablas!A17:C21,3,0)," ")</f>
        <v xml:space="preserve"> </v>
      </c>
      <c r="N10" s="64">
        <f>IFERROR(VLOOKUP(K10,Tablas!A17:B21,2,0),0)</f>
        <v>0</v>
      </c>
      <c r="O10" s="63"/>
      <c r="P10" s="65" t="str">
        <f>IFERROR(VLOOKUP(O10,Tablas!A25:C34,3,0)," ")</f>
        <v xml:space="preserve"> </v>
      </c>
      <c r="Q10" s="64">
        <f>IFERROR(VLOOKUP(O10,Tablas!A25:B34,2,0),0)</f>
        <v>0</v>
      </c>
      <c r="R10" s="18" t="str">
        <f>CONCATENATE(M10,P10)</f>
        <v xml:space="preserve">  </v>
      </c>
      <c r="S10" s="65" t="str">
        <f>IFERROR(VLOOKUP(R10,Tablas!C36:D60,2,0)," ")</f>
        <v xml:space="preserve"> </v>
      </c>
      <c r="T10" s="15" t="s">
        <v>184</v>
      </c>
      <c r="U10" s="17"/>
      <c r="V10" s="17"/>
      <c r="W10" s="17"/>
      <c r="X10" s="17"/>
      <c r="Y10" s="17" t="str">
        <f>CONCATENATE(W10,X10)</f>
        <v/>
      </c>
      <c r="Z10" s="18" t="str">
        <f>IFERROR(VLOOKUP(Y10,Tablas!C75:D80,2,0)," ")</f>
        <v xml:space="preserve"> </v>
      </c>
      <c r="AA10" s="17"/>
      <c r="AB10" s="17"/>
      <c r="AC10" s="17"/>
      <c r="AD10" s="18">
        <f>IFERROR(N10-(N10*Z10),0)</f>
        <v>0</v>
      </c>
      <c r="AE10" s="65" t="str">
        <f>IF(AD10&lt;20%,"Muy Baja",IF(AD10&lt;40%,"Baja",IF(AD10&lt;60%,"Media",IF(AD10&lt;80%,"A l t a",IF(AD10&gt;80%,"Muy Alta")))))</f>
        <v>Muy Baja</v>
      </c>
      <c r="AF10" s="67">
        <f>IFERROR(AD10-(AD10*Z11),0)</f>
        <v>0</v>
      </c>
      <c r="AG10" s="65" t="str">
        <f>+P10</f>
        <v xml:space="preserve"> </v>
      </c>
      <c r="AH10" s="67">
        <f>+Q10</f>
        <v>0</v>
      </c>
      <c r="AI10" s="65" t="str">
        <f>+S10</f>
        <v xml:space="preserve"> </v>
      </c>
      <c r="AJ10" s="65"/>
      <c r="AK10" s="15"/>
      <c r="AL10" s="15"/>
      <c r="AM10" s="15"/>
      <c r="AN10" s="15"/>
      <c r="AO10" s="15"/>
      <c r="AP10" s="15"/>
    </row>
    <row r="11" spans="1:42" x14ac:dyDescent="0.25">
      <c r="A11" s="15"/>
      <c r="B11" s="15"/>
      <c r="C11" s="15"/>
      <c r="D11" s="15"/>
      <c r="E11" s="65"/>
      <c r="F11" s="63"/>
      <c r="G11" s="63"/>
      <c r="H11" s="63"/>
      <c r="I11" s="63"/>
      <c r="J11" s="63"/>
      <c r="K11" s="63"/>
      <c r="L11" s="65"/>
      <c r="M11" s="65"/>
      <c r="N11" s="64"/>
      <c r="O11" s="63"/>
      <c r="P11" s="65"/>
      <c r="Q11" s="64"/>
      <c r="R11" s="15"/>
      <c r="S11" s="65"/>
      <c r="T11" s="15" t="s">
        <v>185</v>
      </c>
      <c r="U11" s="17"/>
      <c r="V11" s="17"/>
      <c r="W11" s="17"/>
      <c r="X11" s="17"/>
      <c r="Y11" s="17" t="str">
        <f>CONCATENATE(W11,X11)</f>
        <v/>
      </c>
      <c r="Z11" s="18" t="str">
        <f>IFERROR(VLOOKUP(Y11,Tablas!C76:D81,2,0)," ")</f>
        <v xml:space="preserve"> </v>
      </c>
      <c r="AA11" s="17"/>
      <c r="AB11" s="17"/>
      <c r="AC11" s="17"/>
      <c r="AD11" s="21">
        <f>IFERROR(AD10-(AD10*Z11),0)</f>
        <v>0</v>
      </c>
      <c r="AE11" s="65"/>
      <c r="AF11" s="65"/>
      <c r="AG11" s="65"/>
      <c r="AH11" s="65"/>
      <c r="AI11" s="65"/>
      <c r="AJ11" s="65"/>
      <c r="AK11" s="15"/>
      <c r="AL11" s="15"/>
      <c r="AM11" s="15"/>
      <c r="AN11" s="15"/>
      <c r="AO11" s="15"/>
      <c r="AP11" s="15"/>
    </row>
    <row r="12" spans="1:42" x14ac:dyDescent="0.25">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row>
    <row r="13" spans="1:42" x14ac:dyDescent="0.25">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row>
    <row r="14" spans="1:42" x14ac:dyDescent="0.25">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row>
    <row r="15" spans="1:42" x14ac:dyDescent="0.25">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row>
    <row r="16" spans="1:42" x14ac:dyDescent="0.25">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row>
    <row r="17" spans="1:42" x14ac:dyDescent="0.2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row>
    <row r="18" spans="1:42" x14ac:dyDescent="0.2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row>
    <row r="19" spans="1:42" x14ac:dyDescent="0.25">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row>
    <row r="20" spans="1:42" x14ac:dyDescent="0.25">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row>
    <row r="21" spans="1:42" x14ac:dyDescent="0.25">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row>
  </sheetData>
  <mergeCells count="69">
    <mergeCell ref="AF10:AF11"/>
    <mergeCell ref="AG10:AG11"/>
    <mergeCell ref="AH10:AH11"/>
    <mergeCell ref="AI10:AI11"/>
    <mergeCell ref="AJ10:AJ11"/>
    <mergeCell ref="O10:O11"/>
    <mergeCell ref="P10:P11"/>
    <mergeCell ref="Q10:Q11"/>
    <mergeCell ref="S10:S11"/>
    <mergeCell ref="AE10:AE11"/>
    <mergeCell ref="J10:J11"/>
    <mergeCell ref="K10:K11"/>
    <mergeCell ref="L10:L11"/>
    <mergeCell ref="M10:M11"/>
    <mergeCell ref="N10:N11"/>
    <mergeCell ref="E10:E11"/>
    <mergeCell ref="F10:F11"/>
    <mergeCell ref="G10:G11"/>
    <mergeCell ref="H10:H11"/>
    <mergeCell ref="I10:I11"/>
    <mergeCell ref="AG8:AG9"/>
    <mergeCell ref="AH8:AH9"/>
    <mergeCell ref="AI8:AI9"/>
    <mergeCell ref="AJ8:AJ9"/>
    <mergeCell ref="F8:F9"/>
    <mergeCell ref="G8:G9"/>
    <mergeCell ref="H8:H9"/>
    <mergeCell ref="I8:I9"/>
    <mergeCell ref="J8:J9"/>
    <mergeCell ref="K8:K9"/>
    <mergeCell ref="AE8:AE9"/>
    <mergeCell ref="AF8:AF9"/>
    <mergeCell ref="L8:L9"/>
    <mergeCell ref="M8:M9"/>
    <mergeCell ref="N8:N9"/>
    <mergeCell ref="P8:P9"/>
    <mergeCell ref="O8:O9"/>
    <mergeCell ref="Q8:Q9"/>
    <mergeCell ref="S8:S9"/>
    <mergeCell ref="E8:E9"/>
    <mergeCell ref="E4:F4"/>
    <mergeCell ref="K7:L7"/>
    <mergeCell ref="O7:P7"/>
    <mergeCell ref="A1:C3"/>
    <mergeCell ref="E5:S6"/>
    <mergeCell ref="T5:AJ5"/>
    <mergeCell ref="T6:T7"/>
    <mergeCell ref="AD6:AD7"/>
    <mergeCell ref="AE6:AE7"/>
    <mergeCell ref="AF6:AF7"/>
    <mergeCell ref="AG6:AG7"/>
    <mergeCell ref="AH6:AH7"/>
    <mergeCell ref="U6:V6"/>
    <mergeCell ref="W6:AC6"/>
    <mergeCell ref="D2:AM3"/>
    <mergeCell ref="A5:D6"/>
    <mergeCell ref="AI6:AI7"/>
    <mergeCell ref="AJ6:AJ7"/>
    <mergeCell ref="AK6:AK7"/>
    <mergeCell ref="AL6:AL7"/>
    <mergeCell ref="AM6:AM7"/>
    <mergeCell ref="AO6:AO7"/>
    <mergeCell ref="AP6:AP7"/>
    <mergeCell ref="AK5:AP5"/>
    <mergeCell ref="AN1:AP1"/>
    <mergeCell ref="AN2:AP2"/>
    <mergeCell ref="AN3:AP3"/>
    <mergeCell ref="AN6:AN7"/>
    <mergeCell ref="D1:AM1"/>
  </mergeCells>
  <conditionalFormatting sqref="M8">
    <cfRule type="containsText" dxfId="65" priority="84" operator="containsText" text="Muy Baja">
      <formula>NOT(ISERROR(SEARCH("Muy Baja",M8)))</formula>
    </cfRule>
    <cfRule type="containsText" dxfId="64" priority="85" operator="containsText" text="Baja">
      <formula>NOT(ISERROR(SEARCH("Baja",M8)))</formula>
    </cfRule>
    <cfRule type="containsText" dxfId="63" priority="86" operator="containsText" text="A l t a">
      <formula>NOT(ISERROR(SEARCH("A l t a",M8)))</formula>
    </cfRule>
    <cfRule type="containsText" dxfId="62" priority="87" operator="containsText" text="Muy Alta">
      <formula>NOT(ISERROR(SEARCH("Muy Alta",M8)))</formula>
    </cfRule>
    <cfRule type="cellIs" dxfId="61" priority="88" operator="equal">
      <formula>"Media"</formula>
    </cfRule>
  </conditionalFormatting>
  <conditionalFormatting sqref="P8">
    <cfRule type="containsText" dxfId="60" priority="69" operator="containsText" text="Catastrófico">
      <formula>NOT(ISERROR(SEARCH("Catastrófico",P8)))</formula>
    </cfRule>
    <cfRule type="containsText" dxfId="59" priority="70" operator="containsText" text="Mayor">
      <formula>NOT(ISERROR(SEARCH("Mayor",P8)))</formula>
    </cfRule>
    <cfRule type="containsText" dxfId="58" priority="71" operator="containsText" text="Moderado">
      <formula>NOT(ISERROR(SEARCH("Moderado",P8)))</formula>
    </cfRule>
    <cfRule type="containsText" dxfId="57" priority="72" operator="containsText" text="Menor">
      <formula>NOT(ISERROR(SEARCH("Menor",P8)))</formula>
    </cfRule>
    <cfRule type="containsText" dxfId="56" priority="73" operator="containsText" text="Leve">
      <formula>NOT(ISERROR(SEARCH("Leve",P8)))</formula>
    </cfRule>
  </conditionalFormatting>
  <conditionalFormatting sqref="S8:T8">
    <cfRule type="containsText" dxfId="55" priority="65" operator="containsText" text="Extremo">
      <formula>NOT(ISERROR(SEARCH("Extremo",S8)))</formula>
    </cfRule>
    <cfRule type="containsText" dxfId="54" priority="66" operator="containsText" text="Alto">
      <formula>NOT(ISERROR(SEARCH("Alto",S8)))</formula>
    </cfRule>
    <cfRule type="containsText" dxfId="53" priority="67" operator="containsText" text="Moderado">
      <formula>NOT(ISERROR(SEARCH("Moderado",S8)))</formula>
    </cfRule>
    <cfRule type="containsText" dxfId="52" priority="68" operator="containsText" text="Bajo">
      <formula>NOT(ISERROR(SEARCH("Bajo",S8)))</formula>
    </cfRule>
  </conditionalFormatting>
  <conditionalFormatting sqref="N8">
    <cfRule type="containsText" dxfId="51" priority="58" operator="containsText" text="Muy Baja">
      <formula>NOT(ISERROR(SEARCH("Muy Baja",N8)))</formula>
    </cfRule>
    <cfRule type="containsText" dxfId="50" priority="59" operator="containsText" text="Baja">
      <formula>NOT(ISERROR(SEARCH("Baja",N8)))</formula>
    </cfRule>
    <cfRule type="containsText" dxfId="49" priority="60" operator="containsText" text="A l t a">
      <formula>NOT(ISERROR(SEARCH("A l t a",N8)))</formula>
    </cfRule>
    <cfRule type="containsText" dxfId="48" priority="61" operator="containsText" text="Muy Alta">
      <formula>NOT(ISERROR(SEARCH("Muy Alta",N8)))</formula>
    </cfRule>
    <cfRule type="cellIs" dxfId="47" priority="62" operator="equal">
      <formula>"Media"</formula>
    </cfRule>
  </conditionalFormatting>
  <conditionalFormatting sqref="AE8">
    <cfRule type="containsText" dxfId="46" priority="53" operator="containsText" text="Muy Baja">
      <formula>NOT(ISERROR(SEARCH("Muy Baja",AE8)))</formula>
    </cfRule>
    <cfRule type="containsText" dxfId="45" priority="54" operator="containsText" text="Baja">
      <formula>NOT(ISERROR(SEARCH("Baja",AE8)))</formula>
    </cfRule>
    <cfRule type="containsText" dxfId="44" priority="55" operator="containsText" text="A l t a">
      <formula>NOT(ISERROR(SEARCH("A l t a",AE8)))</formula>
    </cfRule>
    <cfRule type="containsText" dxfId="43" priority="56" operator="containsText" text="Muy Alta">
      <formula>NOT(ISERROR(SEARCH("Muy Alta",AE8)))</formula>
    </cfRule>
    <cfRule type="cellIs" dxfId="42" priority="57" operator="equal">
      <formula>"Media"</formula>
    </cfRule>
  </conditionalFormatting>
  <conditionalFormatting sqref="AG8">
    <cfRule type="containsText" dxfId="41" priority="48" operator="containsText" text="Catastrófico">
      <formula>NOT(ISERROR(SEARCH("Catastrófico",AG8)))</formula>
    </cfRule>
    <cfRule type="containsText" dxfId="40" priority="49" operator="containsText" text="Mayor">
      <formula>NOT(ISERROR(SEARCH("Mayor",AG8)))</formula>
    </cfRule>
    <cfRule type="containsText" dxfId="39" priority="50" operator="containsText" text="Moderado">
      <formula>NOT(ISERROR(SEARCH("Moderado",AG8)))</formula>
    </cfRule>
    <cfRule type="containsText" dxfId="38" priority="51" operator="containsText" text="Menor">
      <formula>NOT(ISERROR(SEARCH("Menor",AG8)))</formula>
    </cfRule>
    <cfRule type="containsText" dxfId="37" priority="52" operator="containsText" text="Leve">
      <formula>NOT(ISERROR(SEARCH("Leve",AG8)))</formula>
    </cfRule>
  </conditionalFormatting>
  <conditionalFormatting sqref="AI8">
    <cfRule type="containsText" dxfId="36" priority="44" operator="containsText" text="Extremo">
      <formula>NOT(ISERROR(SEARCH("Extremo",AI8)))</formula>
    </cfRule>
    <cfRule type="containsText" dxfId="35" priority="45" operator="containsText" text="Alto">
      <formula>NOT(ISERROR(SEARCH("Alto",AI8)))</formula>
    </cfRule>
    <cfRule type="containsText" dxfId="34" priority="46" operator="containsText" text="Moderado">
      <formula>NOT(ISERROR(SEARCH("Moderado",AI8)))</formula>
    </cfRule>
    <cfRule type="containsText" dxfId="33" priority="47" operator="containsText" text="Bajo">
      <formula>NOT(ISERROR(SEARCH("Bajo",AI8)))</formula>
    </cfRule>
  </conditionalFormatting>
  <conditionalFormatting sqref="M10">
    <cfRule type="containsText" dxfId="32" priority="39" operator="containsText" text="Muy Baja">
      <formula>NOT(ISERROR(SEARCH("Muy Baja",M10)))</formula>
    </cfRule>
    <cfRule type="containsText" dxfId="31" priority="40" operator="containsText" text="Baja">
      <formula>NOT(ISERROR(SEARCH("Baja",M10)))</formula>
    </cfRule>
    <cfRule type="containsText" dxfId="30" priority="41" operator="containsText" text="A l t a">
      <formula>NOT(ISERROR(SEARCH("A l t a",M10)))</formula>
    </cfRule>
    <cfRule type="containsText" dxfId="29" priority="42" operator="containsText" text="Muy Alta">
      <formula>NOT(ISERROR(SEARCH("Muy Alta",M10)))</formula>
    </cfRule>
    <cfRule type="cellIs" dxfId="28" priority="43" operator="equal">
      <formula>"Media"</formula>
    </cfRule>
  </conditionalFormatting>
  <conditionalFormatting sqref="P10">
    <cfRule type="containsText" dxfId="27" priority="29" operator="containsText" text="Catastrófico">
      <formula>NOT(ISERROR(SEARCH("Catastrófico",P10)))</formula>
    </cfRule>
    <cfRule type="containsText" dxfId="26" priority="30" operator="containsText" text="Mayor">
      <formula>NOT(ISERROR(SEARCH("Mayor",P10)))</formula>
    </cfRule>
    <cfRule type="containsText" dxfId="25" priority="31" operator="containsText" text="Moderado">
      <formula>NOT(ISERROR(SEARCH("Moderado",P10)))</formula>
    </cfRule>
    <cfRule type="containsText" dxfId="24" priority="32" operator="containsText" text="Menor">
      <formula>NOT(ISERROR(SEARCH("Menor",P10)))</formula>
    </cfRule>
    <cfRule type="containsText" dxfId="23" priority="33" operator="containsText" text="Leve">
      <formula>NOT(ISERROR(SEARCH("Leve",P10)))</formula>
    </cfRule>
  </conditionalFormatting>
  <conditionalFormatting sqref="S10">
    <cfRule type="containsText" dxfId="22" priority="25" operator="containsText" text="Extremo">
      <formula>NOT(ISERROR(SEARCH("Extremo",S10)))</formula>
    </cfRule>
    <cfRule type="containsText" dxfId="21" priority="26" operator="containsText" text="Alto">
      <formula>NOT(ISERROR(SEARCH("Alto",S10)))</formula>
    </cfRule>
    <cfRule type="containsText" dxfId="20" priority="27" operator="containsText" text="Moderado">
      <formula>NOT(ISERROR(SEARCH("Moderado",S10)))</formula>
    </cfRule>
    <cfRule type="containsText" dxfId="19" priority="28" operator="containsText" text="Bajo">
      <formula>NOT(ISERROR(SEARCH("Bajo",S10)))</formula>
    </cfRule>
  </conditionalFormatting>
  <conditionalFormatting sqref="N10">
    <cfRule type="containsText" dxfId="18" priority="20" operator="containsText" text="Muy Baja">
      <formula>NOT(ISERROR(SEARCH("Muy Baja",N10)))</formula>
    </cfRule>
    <cfRule type="containsText" dxfId="17" priority="21" operator="containsText" text="Baja">
      <formula>NOT(ISERROR(SEARCH("Baja",N10)))</formula>
    </cfRule>
    <cfRule type="containsText" dxfId="16" priority="22" operator="containsText" text="A l t a">
      <formula>NOT(ISERROR(SEARCH("A l t a",N10)))</formula>
    </cfRule>
    <cfRule type="containsText" dxfId="15" priority="23" operator="containsText" text="Muy Alta">
      <formula>NOT(ISERROR(SEARCH("Muy Alta",N10)))</formula>
    </cfRule>
    <cfRule type="cellIs" dxfId="14" priority="24" operator="equal">
      <formula>"Media"</formula>
    </cfRule>
  </conditionalFormatting>
  <conditionalFormatting sqref="AG10">
    <cfRule type="containsText" dxfId="13" priority="10" operator="containsText" text="Catastrófico">
      <formula>NOT(ISERROR(SEARCH("Catastrófico",AG10)))</formula>
    </cfRule>
    <cfRule type="containsText" dxfId="12" priority="11" operator="containsText" text="Mayor">
      <formula>NOT(ISERROR(SEARCH("Mayor",AG10)))</formula>
    </cfRule>
    <cfRule type="containsText" dxfId="11" priority="12" operator="containsText" text="Moderado">
      <formula>NOT(ISERROR(SEARCH("Moderado",AG10)))</formula>
    </cfRule>
    <cfRule type="containsText" dxfId="10" priority="13" operator="containsText" text="Menor">
      <formula>NOT(ISERROR(SEARCH("Menor",AG10)))</formula>
    </cfRule>
    <cfRule type="containsText" dxfId="9" priority="14" operator="containsText" text="Leve">
      <formula>NOT(ISERROR(SEARCH("Leve",AG10)))</formula>
    </cfRule>
  </conditionalFormatting>
  <conditionalFormatting sqref="AI10">
    <cfRule type="containsText" dxfId="8" priority="6" operator="containsText" text="Extremo">
      <formula>NOT(ISERROR(SEARCH("Extremo",AI10)))</formula>
    </cfRule>
    <cfRule type="containsText" dxfId="7" priority="7" operator="containsText" text="Alto">
      <formula>NOT(ISERROR(SEARCH("Alto",AI10)))</formula>
    </cfRule>
    <cfRule type="containsText" dxfId="6" priority="8" operator="containsText" text="Moderado">
      <formula>NOT(ISERROR(SEARCH("Moderado",AI10)))</formula>
    </cfRule>
    <cfRule type="containsText" dxfId="5" priority="9" operator="containsText" text="Bajo">
      <formula>NOT(ISERROR(SEARCH("Bajo",AI10)))</formula>
    </cfRule>
  </conditionalFormatting>
  <conditionalFormatting sqref="AE10">
    <cfRule type="containsText" dxfId="4" priority="1" operator="containsText" text="Muy Baja">
      <formula>NOT(ISERROR(SEARCH("Muy Baja",AE10)))</formula>
    </cfRule>
    <cfRule type="containsText" dxfId="3" priority="2" operator="containsText" text="Baja">
      <formula>NOT(ISERROR(SEARCH("Baja",AE10)))</formula>
    </cfRule>
    <cfRule type="containsText" dxfId="2" priority="3" operator="containsText" text="A l t a">
      <formula>NOT(ISERROR(SEARCH("A l t a",AE10)))</formula>
    </cfRule>
    <cfRule type="containsText" dxfId="1" priority="4" operator="containsText" text="Muy Alta">
      <formula>NOT(ISERROR(SEARCH("Muy Alta",AE10)))</formula>
    </cfRule>
    <cfRule type="cellIs" dxfId="0" priority="5" operator="equal">
      <formula>"Media"</formula>
    </cfRule>
  </conditionalFormatting>
  <pageMargins left="0.23622047244094491" right="0.23622047244094491" top="0.74803149606299213" bottom="0.74803149606299213" header="0.31496062992125984" footer="0.31496062992125984"/>
  <pageSetup paperSize="5" scale="81" fitToWidth="0" orientation="landscape" r:id="rId1"/>
  <headerFooter>
    <oddFooter>&amp;RCódigo: GMC-F-18
Vigencia: 05/08/2021
Versión: 01</oddFooter>
  </headerFooter>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Tablas!$A$14:$A$19</xm:f>
          </x14:formula1>
          <xm:sqref>K8 K10</xm:sqref>
        </x14:dataValidation>
        <x14:dataValidation type="list" allowBlank="1" showInputMessage="1" showErrorMessage="1" xr:uid="{00000000-0002-0000-0000-000001000000}">
          <x14:formula1>
            <xm:f>Tablas!$A$22:$A$32</xm:f>
          </x14:formula1>
          <xm:sqref>O8 O10</xm:sqref>
        </x14:dataValidation>
        <x14:dataValidation type="list" allowBlank="1" showInputMessage="1" showErrorMessage="1" xr:uid="{00000000-0002-0000-0000-000002000000}">
          <x14:formula1>
            <xm:f>Tablas!$A$61:$A$64</xm:f>
          </x14:formula1>
          <xm:sqref>W8:W11</xm:sqref>
        </x14:dataValidation>
        <x14:dataValidation type="list" allowBlank="1" showInputMessage="1" showErrorMessage="1" xr:uid="{00000000-0002-0000-0000-000003000000}">
          <x14:formula1>
            <xm:f>Tablas!$A$67:$A$69</xm:f>
          </x14:formula1>
          <xm:sqref>X8:X11</xm:sqref>
        </x14:dataValidation>
        <x14:dataValidation type="list" allowBlank="1" showInputMessage="1" showErrorMessage="1" xr:uid="{00000000-0002-0000-0000-000004000000}">
          <x14:formula1>
            <xm:f>Tablas!$A$81:$A$83</xm:f>
          </x14:formula1>
          <xm:sqref>AA8:AA11</xm:sqref>
        </x14:dataValidation>
        <x14:dataValidation type="list" allowBlank="1" showInputMessage="1" showErrorMessage="1" xr:uid="{00000000-0002-0000-0000-000005000000}">
          <x14:formula1>
            <xm:f>Tablas!$A$86:$A$88</xm:f>
          </x14:formula1>
          <xm:sqref>AB8:AB11</xm:sqref>
        </x14:dataValidation>
        <x14:dataValidation type="list" allowBlank="1" showInputMessage="1" showErrorMessage="1" xr:uid="{00000000-0002-0000-0000-000006000000}">
          <x14:formula1>
            <xm:f>Tablas!$A$3:$A$10</xm:f>
          </x14:formula1>
          <xm:sqref>J8 J10</xm:sqref>
        </x14:dataValidation>
        <x14:dataValidation type="list" allowBlank="1" showInputMessage="1" showErrorMessage="1" xr:uid="{00000000-0002-0000-0000-000007000000}">
          <x14:formula1>
            <xm:f>Tablas!$A$97:$A$101</xm:f>
          </x14:formula1>
          <xm:sqref>AJ8:AJ11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20"/>
  <sheetViews>
    <sheetView workbookViewId="0"/>
  </sheetViews>
  <sheetFormatPr baseColWidth="10" defaultRowHeight="15" x14ac:dyDescent="0.25"/>
  <cols>
    <col min="2" max="2" width="23.42578125" customWidth="1"/>
    <col min="3" max="3" width="34.85546875" customWidth="1"/>
    <col min="6" max="6" width="17.28515625" customWidth="1"/>
    <col min="7" max="7" width="23" customWidth="1"/>
    <col min="8" max="8" width="43.42578125" customWidth="1"/>
    <col min="36" max="36" width="23" customWidth="1"/>
    <col min="37" max="37" width="16.28515625" customWidth="1"/>
    <col min="38" max="38" width="22" customWidth="1"/>
    <col min="39" max="39" width="35.85546875" customWidth="1"/>
    <col min="40" max="40" width="14.28515625" customWidth="1"/>
  </cols>
  <sheetData>
    <row r="1" spans="1:40" ht="15.75" thickBot="1" x14ac:dyDescent="0.3">
      <c r="A1" t="s">
        <v>131</v>
      </c>
      <c r="F1" t="s">
        <v>154</v>
      </c>
      <c r="J1" t="s">
        <v>155</v>
      </c>
      <c r="S1" t="s">
        <v>156</v>
      </c>
      <c r="AB1" t="s">
        <v>157</v>
      </c>
      <c r="AJ1" t="s">
        <v>182</v>
      </c>
    </row>
    <row r="2" spans="1:40" ht="16.5" thickBot="1" x14ac:dyDescent="0.3">
      <c r="A2" s="25" t="s">
        <v>100</v>
      </c>
      <c r="B2" s="26" t="s">
        <v>101</v>
      </c>
      <c r="C2" s="26" t="s">
        <v>102</v>
      </c>
      <c r="F2" s="25" t="s">
        <v>132</v>
      </c>
      <c r="G2" s="26" t="s">
        <v>133</v>
      </c>
      <c r="H2" s="26" t="s">
        <v>134</v>
      </c>
    </row>
    <row r="3" spans="1:40" ht="48.75" thickTop="1" thickBot="1" x14ac:dyDescent="0.3">
      <c r="A3" s="95" t="s">
        <v>103</v>
      </c>
      <c r="B3" s="98" t="s">
        <v>104</v>
      </c>
      <c r="C3" s="27" t="s">
        <v>105</v>
      </c>
      <c r="F3" s="30" t="s">
        <v>135</v>
      </c>
      <c r="G3" s="27" t="s">
        <v>136</v>
      </c>
      <c r="H3" s="31" t="s">
        <v>137</v>
      </c>
      <c r="AJ3" s="68" t="s">
        <v>158</v>
      </c>
      <c r="AK3" s="69"/>
      <c r="AL3" s="70"/>
      <c r="AM3" s="26" t="s">
        <v>134</v>
      </c>
      <c r="AN3" s="26" t="s">
        <v>159</v>
      </c>
    </row>
    <row r="4" spans="1:40" ht="48.75" thickTop="1" thickBot="1" x14ac:dyDescent="0.3">
      <c r="A4" s="96"/>
      <c r="B4" s="92"/>
      <c r="C4" s="28" t="s">
        <v>106</v>
      </c>
      <c r="F4" s="32" t="s">
        <v>138</v>
      </c>
      <c r="G4" s="33" t="s">
        <v>139</v>
      </c>
      <c r="H4" s="34" t="s">
        <v>140</v>
      </c>
      <c r="AJ4" s="71" t="s">
        <v>160</v>
      </c>
      <c r="AK4" s="74" t="s">
        <v>161</v>
      </c>
      <c r="AL4" s="36" t="s">
        <v>50</v>
      </c>
      <c r="AM4" s="31" t="s">
        <v>162</v>
      </c>
      <c r="AN4" s="37">
        <v>0.25</v>
      </c>
    </row>
    <row r="5" spans="1:40" ht="142.5" thickBot="1" x14ac:dyDescent="0.3">
      <c r="A5" s="96"/>
      <c r="B5" s="92"/>
      <c r="C5" s="29" t="s">
        <v>107</v>
      </c>
      <c r="F5" s="30" t="s">
        <v>141</v>
      </c>
      <c r="G5" s="27" t="s">
        <v>109</v>
      </c>
      <c r="H5" s="31" t="s">
        <v>142</v>
      </c>
      <c r="AJ5" s="72"/>
      <c r="AK5" s="75"/>
      <c r="AL5" s="38" t="s">
        <v>51</v>
      </c>
      <c r="AM5" s="34" t="s">
        <v>163</v>
      </c>
      <c r="AN5" s="39">
        <v>0.15</v>
      </c>
    </row>
    <row r="6" spans="1:40" ht="48" thickBot="1" x14ac:dyDescent="0.3">
      <c r="A6" s="97"/>
      <c r="B6" s="93"/>
      <c r="C6" s="28" t="s">
        <v>108</v>
      </c>
      <c r="F6" s="32" t="s">
        <v>143</v>
      </c>
      <c r="G6" s="33" t="s">
        <v>144</v>
      </c>
      <c r="H6" s="28" t="s">
        <v>145</v>
      </c>
      <c r="AJ6" s="72"/>
      <c r="AK6" s="76"/>
      <c r="AL6" s="36" t="s">
        <v>52</v>
      </c>
      <c r="AM6" s="31" t="s">
        <v>164</v>
      </c>
      <c r="AN6" s="37">
        <v>0.1</v>
      </c>
    </row>
    <row r="7" spans="1:40" ht="95.25" thickBot="1" x14ac:dyDescent="0.3">
      <c r="A7" s="99" t="s">
        <v>109</v>
      </c>
      <c r="B7" s="102" t="s">
        <v>110</v>
      </c>
      <c r="C7" s="29" t="s">
        <v>111</v>
      </c>
      <c r="F7" s="30" t="s">
        <v>146</v>
      </c>
      <c r="G7" s="27" t="s">
        <v>147</v>
      </c>
      <c r="H7" s="31" t="s">
        <v>148</v>
      </c>
      <c r="AJ7" s="72"/>
      <c r="AK7" s="77" t="s">
        <v>35</v>
      </c>
      <c r="AL7" s="34" t="s">
        <v>165</v>
      </c>
      <c r="AM7" s="34" t="s">
        <v>166</v>
      </c>
      <c r="AN7" s="39">
        <v>0.25</v>
      </c>
    </row>
    <row r="8" spans="1:40" ht="63.75" thickBot="1" x14ac:dyDescent="0.3">
      <c r="A8" s="100"/>
      <c r="B8" s="103"/>
      <c r="C8" s="28" t="s">
        <v>112</v>
      </c>
      <c r="F8" s="32" t="s">
        <v>149</v>
      </c>
      <c r="G8" s="33" t="s">
        <v>147</v>
      </c>
      <c r="H8" s="34" t="s">
        <v>150</v>
      </c>
      <c r="AJ8" s="73"/>
      <c r="AK8" s="78"/>
      <c r="AL8" s="36" t="s">
        <v>53</v>
      </c>
      <c r="AM8" s="31" t="s">
        <v>167</v>
      </c>
      <c r="AN8" s="37">
        <v>0.15</v>
      </c>
    </row>
    <row r="9" spans="1:40" ht="63.75" thickBot="1" x14ac:dyDescent="0.3">
      <c r="A9" s="101"/>
      <c r="B9" s="104"/>
      <c r="C9" s="29" t="s">
        <v>113</v>
      </c>
      <c r="F9" s="91" t="s">
        <v>151</v>
      </c>
      <c r="G9" s="35" t="s">
        <v>152</v>
      </c>
      <c r="H9" s="94" t="s">
        <v>153</v>
      </c>
      <c r="AJ9" s="79" t="s">
        <v>168</v>
      </c>
      <c r="AK9" s="77" t="s">
        <v>37</v>
      </c>
      <c r="AL9" s="34" t="s">
        <v>169</v>
      </c>
      <c r="AM9" s="34" t="s">
        <v>170</v>
      </c>
      <c r="AN9" s="38" t="s">
        <v>171</v>
      </c>
    </row>
    <row r="10" spans="1:40" ht="63.75" thickBot="1" x14ac:dyDescent="0.3">
      <c r="A10" s="105" t="s">
        <v>114</v>
      </c>
      <c r="B10" s="91" t="s">
        <v>115</v>
      </c>
      <c r="C10" s="28" t="s">
        <v>116</v>
      </c>
      <c r="F10" s="93"/>
      <c r="G10" s="27" t="s">
        <v>139</v>
      </c>
      <c r="H10" s="76"/>
      <c r="AJ10" s="80"/>
      <c r="AK10" s="78"/>
      <c r="AL10" s="31" t="s">
        <v>172</v>
      </c>
      <c r="AM10" s="31" t="s">
        <v>173</v>
      </c>
      <c r="AN10" s="36" t="s">
        <v>171</v>
      </c>
    </row>
    <row r="11" spans="1:40" ht="48" thickBot="1" x14ac:dyDescent="0.3">
      <c r="A11" s="96"/>
      <c r="B11" s="92"/>
      <c r="C11" s="29" t="s">
        <v>117</v>
      </c>
      <c r="AJ11" s="80"/>
      <c r="AK11" s="77" t="s">
        <v>1</v>
      </c>
      <c r="AL11" s="34" t="s">
        <v>174</v>
      </c>
      <c r="AM11" s="34" t="s">
        <v>175</v>
      </c>
      <c r="AN11" s="38" t="s">
        <v>171</v>
      </c>
    </row>
    <row r="12" spans="1:40" ht="32.25" thickBot="1" x14ac:dyDescent="0.3">
      <c r="A12" s="96"/>
      <c r="B12" s="92"/>
      <c r="C12" s="28" t="s">
        <v>118</v>
      </c>
      <c r="AJ12" s="80"/>
      <c r="AK12" s="78"/>
      <c r="AL12" s="31" t="s">
        <v>176</v>
      </c>
      <c r="AM12" s="31" t="s">
        <v>177</v>
      </c>
      <c r="AN12" s="36" t="s">
        <v>171</v>
      </c>
    </row>
    <row r="13" spans="1:40" ht="32.25" thickBot="1" x14ac:dyDescent="0.3">
      <c r="A13" s="97"/>
      <c r="B13" s="93"/>
      <c r="C13" s="29" t="s">
        <v>119</v>
      </c>
      <c r="AJ13" s="80"/>
      <c r="AK13" s="77" t="s">
        <v>38</v>
      </c>
      <c r="AL13" s="34" t="s">
        <v>178</v>
      </c>
      <c r="AM13" s="34" t="s">
        <v>179</v>
      </c>
      <c r="AN13" s="38" t="s">
        <v>171</v>
      </c>
    </row>
    <row r="14" spans="1:40" ht="32.25" thickBot="1" x14ac:dyDescent="0.3">
      <c r="A14" s="82" t="s">
        <v>120</v>
      </c>
      <c r="B14" s="85" t="s">
        <v>121</v>
      </c>
      <c r="C14" s="28" t="s">
        <v>122</v>
      </c>
      <c r="AJ14" s="81"/>
      <c r="AK14" s="78"/>
      <c r="AL14" s="31" t="s">
        <v>180</v>
      </c>
      <c r="AM14" s="31" t="s">
        <v>181</v>
      </c>
      <c r="AN14" s="36" t="s">
        <v>171</v>
      </c>
    </row>
    <row r="15" spans="1:40" ht="16.5" thickBot="1" x14ac:dyDescent="0.3">
      <c r="A15" s="83"/>
      <c r="B15" s="86"/>
      <c r="C15" s="29" t="s">
        <v>123</v>
      </c>
    </row>
    <row r="16" spans="1:40" ht="16.5" thickBot="1" x14ac:dyDescent="0.3">
      <c r="A16" s="83"/>
      <c r="B16" s="86"/>
      <c r="C16" s="28" t="s">
        <v>124</v>
      </c>
    </row>
    <row r="17" spans="1:3" ht="16.5" thickBot="1" x14ac:dyDescent="0.3">
      <c r="A17" s="84"/>
      <c r="B17" s="87"/>
      <c r="C17" s="29" t="s">
        <v>125</v>
      </c>
    </row>
    <row r="18" spans="1:3" ht="16.5" thickBot="1" x14ac:dyDescent="0.3">
      <c r="A18" s="88" t="s">
        <v>126</v>
      </c>
      <c r="B18" s="91" t="s">
        <v>127</v>
      </c>
      <c r="C18" s="28" t="s">
        <v>128</v>
      </c>
    </row>
    <row r="19" spans="1:3" ht="16.5" thickBot="1" x14ac:dyDescent="0.3">
      <c r="A19" s="89"/>
      <c r="B19" s="92"/>
      <c r="C19" s="29" t="s">
        <v>129</v>
      </c>
    </row>
    <row r="20" spans="1:3" ht="16.5" thickBot="1" x14ac:dyDescent="0.3">
      <c r="A20" s="90"/>
      <c r="B20" s="93"/>
      <c r="C20" s="28" t="s">
        <v>130</v>
      </c>
    </row>
  </sheetData>
  <mergeCells count="20">
    <mergeCell ref="H9:H10"/>
    <mergeCell ref="A3:A6"/>
    <mergeCell ref="B3:B6"/>
    <mergeCell ref="A7:A9"/>
    <mergeCell ref="B7:B9"/>
    <mergeCell ref="A10:A13"/>
    <mergeCell ref="B10:B13"/>
    <mergeCell ref="A14:A17"/>
    <mergeCell ref="B14:B17"/>
    <mergeCell ref="A18:A20"/>
    <mergeCell ref="B18:B20"/>
    <mergeCell ref="F9:F10"/>
    <mergeCell ref="AJ3:AL3"/>
    <mergeCell ref="AJ4:AJ8"/>
    <mergeCell ref="AK4:AK6"/>
    <mergeCell ref="AK7:AK8"/>
    <mergeCell ref="AJ9:AJ14"/>
    <mergeCell ref="AK9:AK10"/>
    <mergeCell ref="AK11:AK12"/>
    <mergeCell ref="AK13:AK1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101"/>
  <sheetViews>
    <sheetView topLeftCell="A10" workbookViewId="0">
      <selection activeCell="B10" sqref="B10"/>
    </sheetView>
  </sheetViews>
  <sheetFormatPr baseColWidth="10" defaultRowHeight="15" x14ac:dyDescent="0.25"/>
  <cols>
    <col min="1" max="1" width="36.85546875" customWidth="1"/>
    <col min="2" max="2" width="12.28515625" bestFit="1" customWidth="1"/>
    <col min="3" max="3" width="16.85546875" customWidth="1"/>
  </cols>
  <sheetData>
    <row r="2" spans="1:6" x14ac:dyDescent="0.25">
      <c r="A2" t="s">
        <v>66</v>
      </c>
    </row>
    <row r="4" spans="1:6" x14ac:dyDescent="0.25">
      <c r="A4" t="s">
        <v>65</v>
      </c>
    </row>
    <row r="5" spans="1:6" x14ac:dyDescent="0.25">
      <c r="A5" t="s">
        <v>67</v>
      </c>
    </row>
    <row r="6" spans="1:6" x14ac:dyDescent="0.25">
      <c r="A6" t="s">
        <v>68</v>
      </c>
    </row>
    <row r="7" spans="1:6" x14ac:dyDescent="0.25">
      <c r="A7" t="s">
        <v>69</v>
      </c>
    </row>
    <row r="8" spans="1:6" x14ac:dyDescent="0.25">
      <c r="A8" t="s">
        <v>70</v>
      </c>
    </row>
    <row r="9" spans="1:6" x14ac:dyDescent="0.25">
      <c r="A9" t="s">
        <v>71</v>
      </c>
    </row>
    <row r="10" spans="1:6" x14ac:dyDescent="0.25">
      <c r="A10" t="s">
        <v>72</v>
      </c>
    </row>
    <row r="13" spans="1:6" x14ac:dyDescent="0.25">
      <c r="A13" s="5" t="s">
        <v>14</v>
      </c>
      <c r="B13" s="5" t="s">
        <v>15</v>
      </c>
    </row>
    <row r="14" spans="1:6" x14ac:dyDescent="0.25">
      <c r="A14" s="5"/>
      <c r="B14" s="5"/>
    </row>
    <row r="15" spans="1:6" ht="33.75" customHeight="1" x14ac:dyDescent="0.25">
      <c r="A15" s="2" t="s">
        <v>5</v>
      </c>
      <c r="B15" s="6">
        <v>0.2</v>
      </c>
      <c r="C15" s="13" t="s">
        <v>6</v>
      </c>
      <c r="D15" s="4">
        <v>0.01</v>
      </c>
      <c r="E15" s="4">
        <v>0.2</v>
      </c>
      <c r="F15" s="13" t="s">
        <v>6</v>
      </c>
    </row>
    <row r="16" spans="1:6" ht="30" x14ac:dyDescent="0.25">
      <c r="A16" s="2" t="s">
        <v>11</v>
      </c>
      <c r="B16" s="6">
        <v>0.4</v>
      </c>
      <c r="C16" s="12" t="s">
        <v>7</v>
      </c>
      <c r="D16" s="4">
        <v>0.21</v>
      </c>
      <c r="E16" s="4">
        <v>0.4</v>
      </c>
      <c r="F16" s="12" t="s">
        <v>7</v>
      </c>
    </row>
    <row r="17" spans="1:6" ht="30" x14ac:dyDescent="0.25">
      <c r="A17" s="2" t="s">
        <v>12</v>
      </c>
      <c r="B17" s="6">
        <v>0.6</v>
      </c>
      <c r="C17" s="9" t="s">
        <v>8</v>
      </c>
      <c r="D17" s="4">
        <v>0.41</v>
      </c>
      <c r="E17" s="4">
        <v>0.6</v>
      </c>
      <c r="F17" s="9" t="s">
        <v>8</v>
      </c>
    </row>
    <row r="18" spans="1:6" ht="45" x14ac:dyDescent="0.25">
      <c r="A18" s="2" t="s">
        <v>13</v>
      </c>
      <c r="B18" s="6">
        <v>0.8</v>
      </c>
      <c r="C18" s="10" t="s">
        <v>16</v>
      </c>
      <c r="D18" s="4">
        <v>0.61</v>
      </c>
      <c r="E18" s="4">
        <v>0.8</v>
      </c>
      <c r="F18" s="10" t="s">
        <v>16</v>
      </c>
    </row>
    <row r="19" spans="1:6" ht="30" x14ac:dyDescent="0.25">
      <c r="A19" s="2" t="s">
        <v>10</v>
      </c>
      <c r="B19" s="6">
        <v>1</v>
      </c>
      <c r="C19" s="8" t="s">
        <v>9</v>
      </c>
      <c r="D19" s="4">
        <v>0.81</v>
      </c>
      <c r="E19" s="4">
        <v>1</v>
      </c>
      <c r="F19" s="8" t="s">
        <v>9</v>
      </c>
    </row>
    <row r="21" spans="1:6" x14ac:dyDescent="0.25">
      <c r="A21" s="14" t="s">
        <v>17</v>
      </c>
    </row>
    <row r="23" spans="1:6" x14ac:dyDescent="0.25">
      <c r="A23" t="s">
        <v>18</v>
      </c>
      <c r="B23" s="6">
        <v>0.2</v>
      </c>
      <c r="C23" s="13" t="s">
        <v>23</v>
      </c>
    </row>
    <row r="24" spans="1:6" x14ac:dyDescent="0.25">
      <c r="A24" t="s">
        <v>19</v>
      </c>
      <c r="B24" s="6">
        <v>0.4</v>
      </c>
      <c r="C24" s="12" t="s">
        <v>24</v>
      </c>
    </row>
    <row r="25" spans="1:6" x14ac:dyDescent="0.25">
      <c r="A25" t="s">
        <v>20</v>
      </c>
      <c r="B25" s="6">
        <v>0.6</v>
      </c>
      <c r="C25" s="9" t="s">
        <v>25</v>
      </c>
    </row>
    <row r="26" spans="1:6" x14ac:dyDescent="0.25">
      <c r="A26" t="s">
        <v>21</v>
      </c>
      <c r="B26" s="6">
        <v>0.8</v>
      </c>
      <c r="C26" s="10" t="s">
        <v>26</v>
      </c>
    </row>
    <row r="27" spans="1:6" x14ac:dyDescent="0.25">
      <c r="A27" t="s">
        <v>22</v>
      </c>
      <c r="B27" s="6">
        <v>1</v>
      </c>
      <c r="C27" s="8" t="s">
        <v>27</v>
      </c>
    </row>
    <row r="28" spans="1:6" ht="30" x14ac:dyDescent="0.25">
      <c r="A28" s="1" t="s">
        <v>28</v>
      </c>
      <c r="B28" s="6">
        <v>0.2</v>
      </c>
      <c r="C28" s="13" t="s">
        <v>23</v>
      </c>
    </row>
    <row r="29" spans="1:6" ht="61.5" customHeight="1" x14ac:dyDescent="0.25">
      <c r="A29" s="1" t="s">
        <v>29</v>
      </c>
      <c r="B29" s="6">
        <v>0.4</v>
      </c>
      <c r="C29" s="12" t="s">
        <v>24</v>
      </c>
    </row>
    <row r="30" spans="1:6" ht="45" x14ac:dyDescent="0.25">
      <c r="A30" s="1" t="s">
        <v>30</v>
      </c>
      <c r="B30" s="6">
        <v>0.6</v>
      </c>
      <c r="C30" s="9" t="s">
        <v>25</v>
      </c>
    </row>
    <row r="31" spans="1:6" ht="60" x14ac:dyDescent="0.25">
      <c r="A31" s="1" t="s">
        <v>81</v>
      </c>
      <c r="B31" s="6">
        <v>0.8</v>
      </c>
      <c r="C31" s="10" t="s">
        <v>26</v>
      </c>
    </row>
    <row r="32" spans="1:6" ht="45" x14ac:dyDescent="0.25">
      <c r="A32" s="1" t="s">
        <v>31</v>
      </c>
      <c r="B32" s="6">
        <v>1</v>
      </c>
      <c r="C32" s="8" t="s">
        <v>27</v>
      </c>
    </row>
    <row r="34" spans="1:4" x14ac:dyDescent="0.25">
      <c r="A34" s="1" t="s">
        <v>6</v>
      </c>
      <c r="B34" t="s">
        <v>23</v>
      </c>
      <c r="C34" t="str">
        <f>CONCATENATE(A34,B34)</f>
        <v>Muy BajaLeve</v>
      </c>
      <c r="D34" t="s">
        <v>32</v>
      </c>
    </row>
    <row r="35" spans="1:4" x14ac:dyDescent="0.25">
      <c r="A35" s="11" t="s">
        <v>7</v>
      </c>
      <c r="B35" t="s">
        <v>23</v>
      </c>
      <c r="C35" t="str">
        <f t="shared" ref="C35:C58" si="0">CONCATENATE(A35,B35)</f>
        <v>BajaLeve</v>
      </c>
      <c r="D35" t="s">
        <v>32</v>
      </c>
    </row>
    <row r="36" spans="1:4" x14ac:dyDescent="0.25">
      <c r="A36" s="11" t="s">
        <v>8</v>
      </c>
      <c r="B36" t="s">
        <v>23</v>
      </c>
      <c r="C36" t="str">
        <f t="shared" si="0"/>
        <v>MediaLeve</v>
      </c>
      <c r="D36" t="s">
        <v>25</v>
      </c>
    </row>
    <row r="37" spans="1:4" x14ac:dyDescent="0.25">
      <c r="A37" s="11" t="s">
        <v>16</v>
      </c>
      <c r="B37" t="s">
        <v>23</v>
      </c>
      <c r="C37" t="str">
        <f t="shared" si="0"/>
        <v>A l t aLeve</v>
      </c>
      <c r="D37" t="s">
        <v>25</v>
      </c>
    </row>
    <row r="38" spans="1:4" x14ac:dyDescent="0.25">
      <c r="A38" s="11" t="s">
        <v>9</v>
      </c>
      <c r="B38" t="s">
        <v>23</v>
      </c>
      <c r="C38" t="str">
        <f t="shared" si="0"/>
        <v>Muy AltaLeve</v>
      </c>
      <c r="D38" t="s">
        <v>33</v>
      </c>
    </row>
    <row r="39" spans="1:4" x14ac:dyDescent="0.25">
      <c r="A39" s="1" t="s">
        <v>6</v>
      </c>
      <c r="B39" t="s">
        <v>24</v>
      </c>
      <c r="C39" t="str">
        <f t="shared" si="0"/>
        <v>Muy BajaMenor</v>
      </c>
      <c r="D39" t="s">
        <v>32</v>
      </c>
    </row>
    <row r="40" spans="1:4" x14ac:dyDescent="0.25">
      <c r="A40" s="11" t="s">
        <v>7</v>
      </c>
      <c r="B40" t="s">
        <v>24</v>
      </c>
      <c r="C40" t="str">
        <f t="shared" si="0"/>
        <v>BajaMenor</v>
      </c>
      <c r="D40" t="s">
        <v>25</v>
      </c>
    </row>
    <row r="41" spans="1:4" x14ac:dyDescent="0.25">
      <c r="A41" s="11" t="s">
        <v>8</v>
      </c>
      <c r="B41" t="s">
        <v>24</v>
      </c>
      <c r="C41" t="str">
        <f t="shared" si="0"/>
        <v>MediaMenor</v>
      </c>
      <c r="D41" t="s">
        <v>25</v>
      </c>
    </row>
    <row r="42" spans="1:4" x14ac:dyDescent="0.25">
      <c r="A42" s="11" t="s">
        <v>16</v>
      </c>
      <c r="B42" t="s">
        <v>24</v>
      </c>
      <c r="C42" t="str">
        <f t="shared" si="0"/>
        <v>A l t aMenor</v>
      </c>
      <c r="D42" t="s">
        <v>25</v>
      </c>
    </row>
    <row r="43" spans="1:4" x14ac:dyDescent="0.25">
      <c r="A43" s="11" t="s">
        <v>9</v>
      </c>
      <c r="B43" t="s">
        <v>24</v>
      </c>
      <c r="C43" t="str">
        <f t="shared" si="0"/>
        <v>Muy AltaMenor</v>
      </c>
      <c r="D43" t="s">
        <v>33</v>
      </c>
    </row>
    <row r="44" spans="1:4" x14ac:dyDescent="0.25">
      <c r="A44" s="1" t="s">
        <v>6</v>
      </c>
      <c r="B44" t="s">
        <v>25</v>
      </c>
      <c r="C44" t="str">
        <f t="shared" si="0"/>
        <v>Muy BajaModerado</v>
      </c>
      <c r="D44" t="s">
        <v>25</v>
      </c>
    </row>
    <row r="45" spans="1:4" x14ac:dyDescent="0.25">
      <c r="A45" s="11" t="s">
        <v>7</v>
      </c>
      <c r="B45" t="s">
        <v>25</v>
      </c>
      <c r="C45" t="str">
        <f t="shared" si="0"/>
        <v>BajaModerado</v>
      </c>
      <c r="D45" t="s">
        <v>25</v>
      </c>
    </row>
    <row r="46" spans="1:4" x14ac:dyDescent="0.25">
      <c r="A46" s="11" t="s">
        <v>8</v>
      </c>
      <c r="B46" t="s">
        <v>25</v>
      </c>
      <c r="C46" t="str">
        <f t="shared" si="0"/>
        <v>MediaModerado</v>
      </c>
      <c r="D46" t="s">
        <v>25</v>
      </c>
    </row>
    <row r="47" spans="1:4" x14ac:dyDescent="0.25">
      <c r="A47" s="11" t="s">
        <v>16</v>
      </c>
      <c r="B47" t="s">
        <v>25</v>
      </c>
      <c r="C47" t="str">
        <f t="shared" si="0"/>
        <v>A l t aModerado</v>
      </c>
      <c r="D47" t="s">
        <v>33</v>
      </c>
    </row>
    <row r="48" spans="1:4" x14ac:dyDescent="0.25">
      <c r="A48" s="11" t="s">
        <v>9</v>
      </c>
      <c r="B48" t="s">
        <v>25</v>
      </c>
      <c r="C48" t="str">
        <f t="shared" si="0"/>
        <v>Muy AltaModerado</v>
      </c>
      <c r="D48" t="s">
        <v>33</v>
      </c>
    </row>
    <row r="49" spans="1:4" x14ac:dyDescent="0.25">
      <c r="A49" s="1" t="s">
        <v>6</v>
      </c>
      <c r="B49" t="s">
        <v>26</v>
      </c>
      <c r="C49" t="str">
        <f t="shared" si="0"/>
        <v>Muy BajaMayor</v>
      </c>
      <c r="D49" t="s">
        <v>33</v>
      </c>
    </row>
    <row r="50" spans="1:4" x14ac:dyDescent="0.25">
      <c r="A50" s="11" t="s">
        <v>7</v>
      </c>
      <c r="B50" t="s">
        <v>26</v>
      </c>
      <c r="C50" t="str">
        <f t="shared" si="0"/>
        <v>BajaMayor</v>
      </c>
      <c r="D50" t="s">
        <v>33</v>
      </c>
    </row>
    <row r="51" spans="1:4" x14ac:dyDescent="0.25">
      <c r="A51" s="11" t="s">
        <v>8</v>
      </c>
      <c r="B51" t="s">
        <v>26</v>
      </c>
      <c r="C51" t="str">
        <f t="shared" si="0"/>
        <v>MediaMayor</v>
      </c>
      <c r="D51" t="s">
        <v>33</v>
      </c>
    </row>
    <row r="52" spans="1:4" x14ac:dyDescent="0.25">
      <c r="A52" s="11" t="s">
        <v>16</v>
      </c>
      <c r="B52" t="s">
        <v>26</v>
      </c>
      <c r="C52" t="str">
        <f t="shared" si="0"/>
        <v>A l t aMayor</v>
      </c>
      <c r="D52" t="s">
        <v>33</v>
      </c>
    </row>
    <row r="53" spans="1:4" x14ac:dyDescent="0.25">
      <c r="A53" s="11" t="s">
        <v>9</v>
      </c>
      <c r="B53" t="s">
        <v>26</v>
      </c>
      <c r="C53" t="str">
        <f t="shared" si="0"/>
        <v>Muy AltaMayor</v>
      </c>
      <c r="D53" t="s">
        <v>33</v>
      </c>
    </row>
    <row r="54" spans="1:4" x14ac:dyDescent="0.25">
      <c r="A54" s="1" t="s">
        <v>6</v>
      </c>
      <c r="B54" t="s">
        <v>27</v>
      </c>
      <c r="C54" t="str">
        <f t="shared" si="0"/>
        <v>Muy BajaCatastrófico</v>
      </c>
      <c r="D54" t="s">
        <v>34</v>
      </c>
    </row>
    <row r="55" spans="1:4" x14ac:dyDescent="0.25">
      <c r="A55" s="11" t="s">
        <v>7</v>
      </c>
      <c r="B55" t="s">
        <v>27</v>
      </c>
      <c r="C55" t="str">
        <f t="shared" si="0"/>
        <v>BajaCatastrófico</v>
      </c>
      <c r="D55" t="s">
        <v>34</v>
      </c>
    </row>
    <row r="56" spans="1:4" x14ac:dyDescent="0.25">
      <c r="A56" s="11" t="s">
        <v>8</v>
      </c>
      <c r="B56" t="s">
        <v>27</v>
      </c>
      <c r="C56" t="str">
        <f t="shared" si="0"/>
        <v>MediaCatastrófico</v>
      </c>
      <c r="D56" t="s">
        <v>34</v>
      </c>
    </row>
    <row r="57" spans="1:4" x14ac:dyDescent="0.25">
      <c r="A57" s="11" t="s">
        <v>16</v>
      </c>
      <c r="B57" t="s">
        <v>27</v>
      </c>
      <c r="C57" t="str">
        <f t="shared" si="0"/>
        <v>A l t aCatastrófico</v>
      </c>
      <c r="D57" t="s">
        <v>34</v>
      </c>
    </row>
    <row r="58" spans="1:4" x14ac:dyDescent="0.25">
      <c r="A58" s="11" t="s">
        <v>9</v>
      </c>
      <c r="B58" t="s">
        <v>27</v>
      </c>
      <c r="C58" t="str">
        <f t="shared" si="0"/>
        <v>Muy AltaCatastrófico</v>
      </c>
      <c r="D58" t="s">
        <v>34</v>
      </c>
    </row>
    <row r="60" spans="1:4" x14ac:dyDescent="0.25">
      <c r="A60" s="11" t="s">
        <v>49</v>
      </c>
    </row>
    <row r="62" spans="1:4" x14ac:dyDescent="0.25">
      <c r="A62" s="11" t="s">
        <v>50</v>
      </c>
      <c r="B62" s="4">
        <v>0.25</v>
      </c>
    </row>
    <row r="63" spans="1:4" x14ac:dyDescent="0.25">
      <c r="A63" t="s">
        <v>51</v>
      </c>
      <c r="B63" s="4">
        <v>0.15</v>
      </c>
    </row>
    <row r="64" spans="1:4" x14ac:dyDescent="0.25">
      <c r="A64" s="11" t="s">
        <v>52</v>
      </c>
      <c r="B64" s="4">
        <v>0.1</v>
      </c>
    </row>
    <row r="66" spans="1:4" x14ac:dyDescent="0.25">
      <c r="A66" s="11" t="s">
        <v>35</v>
      </c>
    </row>
    <row r="68" spans="1:4" x14ac:dyDescent="0.25">
      <c r="A68" s="11" t="s">
        <v>54</v>
      </c>
      <c r="B68" s="4">
        <v>0.25</v>
      </c>
    </row>
    <row r="69" spans="1:4" x14ac:dyDescent="0.25">
      <c r="A69" t="s">
        <v>53</v>
      </c>
      <c r="B69" s="4">
        <v>0.15</v>
      </c>
    </row>
    <row r="71" spans="1:4" x14ac:dyDescent="0.25">
      <c r="A71" t="s">
        <v>36</v>
      </c>
    </row>
    <row r="73" spans="1:4" x14ac:dyDescent="0.25">
      <c r="A73" s="11" t="s">
        <v>50</v>
      </c>
      <c r="B73" s="11" t="s">
        <v>54</v>
      </c>
      <c r="C73" t="str">
        <f>CONCATENATE(A73,B73)</f>
        <v>PreventivoAutomático</v>
      </c>
      <c r="D73" s="20">
        <f>+B62+B68</f>
        <v>0.5</v>
      </c>
    </row>
    <row r="74" spans="1:4" x14ac:dyDescent="0.25">
      <c r="A74" t="s">
        <v>51</v>
      </c>
      <c r="B74" s="11" t="s">
        <v>54</v>
      </c>
      <c r="C74" t="str">
        <f t="shared" ref="C74:C78" si="1">CONCATENATE(A74,B74)</f>
        <v>DetectivoAutomático</v>
      </c>
      <c r="D74" s="20">
        <f>+B63+B68</f>
        <v>0.4</v>
      </c>
    </row>
    <row r="75" spans="1:4" x14ac:dyDescent="0.25">
      <c r="A75" s="11" t="s">
        <v>52</v>
      </c>
      <c r="B75" s="11" t="s">
        <v>54</v>
      </c>
      <c r="C75" t="str">
        <f t="shared" si="1"/>
        <v>CorrectivoAutomático</v>
      </c>
      <c r="D75" s="20">
        <f>+B64+B68</f>
        <v>0.35</v>
      </c>
    </row>
    <row r="76" spans="1:4" x14ac:dyDescent="0.25">
      <c r="A76" s="11" t="s">
        <v>50</v>
      </c>
      <c r="B76" s="11" t="s">
        <v>53</v>
      </c>
      <c r="C76" t="str">
        <f t="shared" si="1"/>
        <v>PreventivoManual</v>
      </c>
      <c r="D76" s="20">
        <f>+B62+B69</f>
        <v>0.4</v>
      </c>
    </row>
    <row r="77" spans="1:4" x14ac:dyDescent="0.25">
      <c r="A77" t="s">
        <v>51</v>
      </c>
      <c r="B77" s="11" t="s">
        <v>53</v>
      </c>
      <c r="C77" t="str">
        <f t="shared" si="1"/>
        <v>DetectivoManual</v>
      </c>
      <c r="D77" s="20">
        <f>+B63+B69</f>
        <v>0.3</v>
      </c>
    </row>
    <row r="78" spans="1:4" x14ac:dyDescent="0.25">
      <c r="A78" s="11" t="s">
        <v>52</v>
      </c>
      <c r="B78" s="11" t="s">
        <v>53</v>
      </c>
      <c r="C78" t="str">
        <f t="shared" si="1"/>
        <v>CorrectivoManual</v>
      </c>
      <c r="D78" s="20">
        <f>+B64+B69</f>
        <v>0.25</v>
      </c>
    </row>
    <row r="80" spans="1:4" x14ac:dyDescent="0.25">
      <c r="A80" s="11" t="s">
        <v>37</v>
      </c>
    </row>
    <row r="82" spans="1:1" x14ac:dyDescent="0.25">
      <c r="A82" s="11" t="s">
        <v>55</v>
      </c>
    </row>
    <row r="83" spans="1:1" x14ac:dyDescent="0.25">
      <c r="A83" t="s">
        <v>56</v>
      </c>
    </row>
    <row r="85" spans="1:1" x14ac:dyDescent="0.25">
      <c r="A85" t="s">
        <v>1</v>
      </c>
    </row>
    <row r="87" spans="1:1" x14ac:dyDescent="0.25">
      <c r="A87" t="s">
        <v>57</v>
      </c>
    </row>
    <row r="88" spans="1:1" x14ac:dyDescent="0.25">
      <c r="A88" t="s">
        <v>58</v>
      </c>
    </row>
    <row r="90" spans="1:1" x14ac:dyDescent="0.25">
      <c r="A90" t="s">
        <v>38</v>
      </c>
    </row>
    <row r="92" spans="1:1" x14ac:dyDescent="0.25">
      <c r="A92" t="s">
        <v>59</v>
      </c>
    </row>
    <row r="93" spans="1:1" x14ac:dyDescent="0.25">
      <c r="A93" t="s">
        <v>60</v>
      </c>
    </row>
    <row r="96" spans="1:1" x14ac:dyDescent="0.25">
      <c r="A96" t="s">
        <v>76</v>
      </c>
    </row>
    <row r="98" spans="1:1" x14ac:dyDescent="0.25">
      <c r="A98" t="s">
        <v>77</v>
      </c>
    </row>
    <row r="99" spans="1:1" x14ac:dyDescent="0.25">
      <c r="A99" t="s">
        <v>78</v>
      </c>
    </row>
    <row r="100" spans="1:1" x14ac:dyDescent="0.25">
      <c r="A100" t="s">
        <v>79</v>
      </c>
    </row>
    <row r="101" spans="1:1" x14ac:dyDescent="0.25">
      <c r="A101"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Matriz admin Riesgo</vt:lpstr>
      <vt:lpstr>Mapa calor-Tablas de referencia</vt:lpstr>
      <vt:lpstr>Tablas</vt:lpstr>
      <vt:lpstr>'Matriz admin Riesgo'!Área_de_impresión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DELL</cp:lastModifiedBy>
  <cp:lastPrinted>2021-05-05T17:47:48Z</cp:lastPrinted>
  <dcterms:created xsi:type="dcterms:W3CDTF">2021-04-18T23:45:08Z</dcterms:created>
  <dcterms:modified xsi:type="dcterms:W3CDTF">2021-09-23T23:09:49Z</dcterms:modified>
</cp:coreProperties>
</file>