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Otros ordenadores\Mi PC\IDARTES\Compromisos evaluación del desempeño\Monitoreo al Plan de Participación Ciudadana\Proceso\"/>
    </mc:Choice>
  </mc:AlternateContent>
  <xr:revisionPtr revIDLastSave="0" documentId="13_ncr:1_{431A1C30-5396-4520-9D0B-7632EE734E9D}" xr6:coauthVersionLast="47" xr6:coauthVersionMax="47" xr10:uidLastSave="{00000000-0000-0000-0000-000000000000}"/>
  <bookViews>
    <workbookView xWindow="-28920" yWindow="-2895" windowWidth="29040" windowHeight="15720" firstSheet="2" activeTab="2" xr2:uid="{00000000-000D-0000-FFFF-FFFF00000000}"/>
  </bookViews>
  <sheets>
    <sheet name="Respuestas de formulario accion" sheetId="1" state="hidden" r:id="rId1"/>
    <sheet name="Orden cronólogico acciones part" sheetId="2" state="hidden" r:id="rId2"/>
    <sheet name="Programación de acciones" sheetId="3" r:id="rId3"/>
    <sheet name="Listas" sheetId="4" state="hidden" r:id="rId4"/>
    <sheet name="Instructivo de diligenciamiento" sheetId="5" state="hidden" r:id="rId5"/>
    <sheet name="Instructivo" sheetId="7" r:id="rId6"/>
    <sheet name="Dashboard" sheetId="6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C5" i="3"/>
  <c r="D5" i="3"/>
  <c r="E5" i="3"/>
  <c r="F5" i="3"/>
  <c r="G5" i="3"/>
  <c r="H5" i="3"/>
  <c r="I5" i="3"/>
  <c r="J5" i="3"/>
  <c r="B6" i="6"/>
  <c r="B5" i="6"/>
  <c r="B4" i="6"/>
  <c r="B3" i="6"/>
  <c r="T5" i="3"/>
  <c r="S5" i="3"/>
  <c r="R5" i="3"/>
  <c r="Q5" i="3"/>
  <c r="P5" i="3"/>
  <c r="O5" i="3"/>
  <c r="N5" i="3"/>
  <c r="M5" i="3"/>
  <c r="B25" i="6" s="1"/>
  <c r="L5" i="3"/>
  <c r="K5" i="3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D1" i="2"/>
  <c r="C1" i="2"/>
  <c r="B1" i="2"/>
  <c r="A1" i="2"/>
  <c r="B22" i="6" l="1"/>
  <c r="B23" i="6"/>
  <c r="B24" i="6"/>
</calcChain>
</file>

<file path=xl/sharedStrings.xml><?xml version="1.0" encoding="utf-8"?>
<sst xmlns="http://schemas.openxmlformats.org/spreadsheetml/2006/main" count="418" uniqueCount="277">
  <si>
    <t>Marca temporal</t>
  </si>
  <si>
    <t>Fecha de registro</t>
  </si>
  <si>
    <t>Dependencia</t>
  </si>
  <si>
    <t>Responsable</t>
  </si>
  <si>
    <t>Categoría de la acción de participación</t>
  </si>
  <si>
    <t>Nombre de la actividad</t>
  </si>
  <si>
    <t>Tipo de Actividad</t>
  </si>
  <si>
    <t>Descripción de la actividad</t>
  </si>
  <si>
    <t>Nombre del espacio de participación</t>
  </si>
  <si>
    <t>¿Es una instancia?</t>
  </si>
  <si>
    <t>¿Es un ejercicio de control social?</t>
  </si>
  <si>
    <t>Objetivo</t>
  </si>
  <si>
    <t>Estado</t>
  </si>
  <si>
    <t>Modalidad de participación</t>
  </si>
  <si>
    <t>Descripción del componente Digital con se apoya la actividad</t>
  </si>
  <si>
    <t>Localidad</t>
  </si>
  <si>
    <t>Grupo de Interés</t>
  </si>
  <si>
    <t>Enfoque Poblacional</t>
  </si>
  <si>
    <t>Fecha Inicio</t>
  </si>
  <si>
    <t>Fecha fin</t>
  </si>
  <si>
    <t>Gerencia de Arte Dramático</t>
  </si>
  <si>
    <t>Ruth Soraida Celis Dávila</t>
  </si>
  <si>
    <t>Diálogos ciudadanos y rendición de cuentas</t>
  </si>
  <si>
    <t>Sesión ordinaria del Consejo Distrital de Arte Dramático</t>
  </si>
  <si>
    <t>Encuentro</t>
  </si>
  <si>
    <t>Sesión extraordinaria del Consejo Distrital de Arte Dramático, en el marco de la Agenda Participativa Anual 2026</t>
  </si>
  <si>
    <t>Consejo Distrital de Arte Dramático</t>
  </si>
  <si>
    <t>SI</t>
  </si>
  <si>
    <t>Realizar las sesiones del Consejo Distrital de Arte Dramático, con el fin de desarrollar temas que son fundamentales para los sectores del teatro y el circo.</t>
  </si>
  <si>
    <t>Planeada</t>
  </si>
  <si>
    <t>Presencial</t>
  </si>
  <si>
    <t>Se prevé el uso de la herramienta Google meet para la participación de una consejera que habita en el exterior</t>
  </si>
  <si>
    <t>Santa Fe</t>
  </si>
  <si>
    <t>Sectores representados en el Consejo Distrital de Arte Dramático</t>
  </si>
  <si>
    <t>Profesionales del sector</t>
  </si>
  <si>
    <t>ID</t>
  </si>
  <si>
    <t>Responsables</t>
  </si>
  <si>
    <t>Categoría de la accion de participación</t>
  </si>
  <si>
    <t>Fecha Fin</t>
  </si>
  <si>
    <t>Número total de participantes</t>
  </si>
  <si>
    <t>Aliados</t>
  </si>
  <si>
    <t>Medio de Convocatoria</t>
  </si>
  <si>
    <t>Resultados Alcanzados</t>
  </si>
  <si>
    <t>Dificultades</t>
  </si>
  <si>
    <t>Lecciones Aprendidas</t>
  </si>
  <si>
    <t>Observaciones</t>
  </si>
  <si>
    <t>Satisfacción (1-5)</t>
  </si>
  <si>
    <t>Evidencia/Link</t>
  </si>
  <si>
    <t>Observaciones OAPTI</t>
  </si>
  <si>
    <t>Tipo_Actividad</t>
  </si>
  <si>
    <t>Canal</t>
  </si>
  <si>
    <t>Componente_Digital</t>
  </si>
  <si>
    <t>Enfoque_Poblacional</t>
  </si>
  <si>
    <t>Nivel_Territorial</t>
  </si>
  <si>
    <t>Medio de convocatoria</t>
  </si>
  <si>
    <t>Audiencia pública participativa</t>
  </si>
  <si>
    <t>Dirección General</t>
  </si>
  <si>
    <t>Sí</t>
  </si>
  <si>
    <t>Si</t>
  </si>
  <si>
    <t>Usaquén</t>
  </si>
  <si>
    <t>Juventud</t>
  </si>
  <si>
    <t>Local</t>
  </si>
  <si>
    <t>Eventos abiertos a la ciudadanía</t>
  </si>
  <si>
    <t>Correo electrónico</t>
  </si>
  <si>
    <t>Sin enfoque poblacional</t>
  </si>
  <si>
    <t>Capacitación</t>
  </si>
  <si>
    <t>Virtual</t>
  </si>
  <si>
    <t>En ejecución</t>
  </si>
  <si>
    <t>Gerencia CREA</t>
  </si>
  <si>
    <t>No</t>
  </si>
  <si>
    <t>Chapinero</t>
  </si>
  <si>
    <t>Mujeres</t>
  </si>
  <si>
    <t>Distrital</t>
  </si>
  <si>
    <t>Llamada telefónica</t>
  </si>
  <si>
    <t>Pueblo Rrom-gitano</t>
  </si>
  <si>
    <t>Chat virtual</t>
  </si>
  <si>
    <t>Mixto</t>
  </si>
  <si>
    <t>Finalizada</t>
  </si>
  <si>
    <t>Adultos mayores</t>
  </si>
  <si>
    <t>Regional</t>
  </si>
  <si>
    <t>Ferias de servicios</t>
  </si>
  <si>
    <t>Mensaje de texto (SMS)</t>
  </si>
  <si>
    <t>Pueblo y/o comunidad indígena</t>
  </si>
  <si>
    <t>Consulta</t>
  </si>
  <si>
    <t>Cancelada</t>
  </si>
  <si>
    <t>Gerencia de Artes Audiovisuales</t>
  </si>
  <si>
    <t>San Cristóbal</t>
  </si>
  <si>
    <t>Comunidad étnica</t>
  </si>
  <si>
    <t>Nacional</t>
  </si>
  <si>
    <t>WhatsApp</t>
  </si>
  <si>
    <t>Comunidades negras</t>
  </si>
  <si>
    <t>Diálogo</t>
  </si>
  <si>
    <t>Gerencia de Artes Plásticas y Visuales</t>
  </si>
  <si>
    <t>Usme</t>
  </si>
  <si>
    <t>Discapacidad</t>
  </si>
  <si>
    <t>Población afrodescendiente</t>
  </si>
  <si>
    <t>Gerencia de Contratación</t>
  </si>
  <si>
    <t>Tunjuelito</t>
  </si>
  <si>
    <t>General</t>
  </si>
  <si>
    <t>Redes sociales</t>
  </si>
  <si>
    <t>Comunidades palenqueras</t>
  </si>
  <si>
    <t>Facebook live</t>
  </si>
  <si>
    <t>Gerencia de Danza</t>
  </si>
  <si>
    <t>Bosa</t>
  </si>
  <si>
    <t>Comunidad LGBTI</t>
  </si>
  <si>
    <t>Pueblo raizal</t>
  </si>
  <si>
    <t>Feria de la gestión</t>
  </si>
  <si>
    <t>Gerencia de Escenarios Metropolitanos</t>
  </si>
  <si>
    <t>Kennedy</t>
  </si>
  <si>
    <t>Otro</t>
  </si>
  <si>
    <t>Primera infancia (0-5 años)</t>
  </si>
  <si>
    <t>Foro</t>
  </si>
  <si>
    <t>Gerencia de Escenarios Territoriales</t>
  </si>
  <si>
    <t>Fontibón</t>
  </si>
  <si>
    <t>Infancia (6-12 años)</t>
  </si>
  <si>
    <t>Mesa de trabajo</t>
  </si>
  <si>
    <t>Gerencia de Literatura</t>
  </si>
  <si>
    <t>Engativá</t>
  </si>
  <si>
    <t>Adolescencia (13-17 años)</t>
  </si>
  <si>
    <t>Gerencia de Música</t>
  </si>
  <si>
    <t>Suba</t>
  </si>
  <si>
    <t>Página web institucional</t>
  </si>
  <si>
    <t>Juventud (18-28 años)</t>
  </si>
  <si>
    <t>Rendición de cuentas</t>
  </si>
  <si>
    <t>Gerencia NIDOS</t>
  </si>
  <si>
    <t>Barrios Unidos</t>
  </si>
  <si>
    <t>Intranet</t>
  </si>
  <si>
    <t>Personas adultas (29-59 años)</t>
  </si>
  <si>
    <t>Reunión</t>
  </si>
  <si>
    <t>Oficina Asesora de Planeación y Tecnologías de la Información</t>
  </si>
  <si>
    <t>Teusaquillo</t>
  </si>
  <si>
    <t>Cartelera física</t>
  </si>
  <si>
    <t>Personas mayores</t>
  </si>
  <si>
    <t>Taller</t>
  </si>
  <si>
    <t>Subdirección Administrativa y Financiera</t>
  </si>
  <si>
    <t>Los Mártires</t>
  </si>
  <si>
    <t>Volante</t>
  </si>
  <si>
    <t>Comunidades campesinas y rurales</t>
  </si>
  <si>
    <t>Subdirección de Equipamientos Culturales</t>
  </si>
  <si>
    <t>Antonio Nariño</t>
  </si>
  <si>
    <t>Perifoneo</t>
  </si>
  <si>
    <t>Personas que ejercen actividades sexuales pagadas</t>
  </si>
  <si>
    <t>Subdirección de Formación Artística</t>
  </si>
  <si>
    <t>Puente Aranda</t>
  </si>
  <si>
    <t>Radio</t>
  </si>
  <si>
    <t>Personas habitantes de calle</t>
  </si>
  <si>
    <t>Subdirección de Infraestructura</t>
  </si>
  <si>
    <t>La Candelaria</t>
  </si>
  <si>
    <t>Televisión</t>
  </si>
  <si>
    <t>Personas con discapacidad</t>
  </si>
  <si>
    <t>Subdirección de las Artes</t>
  </si>
  <si>
    <t>Rafael Uribe Uribe</t>
  </si>
  <si>
    <t>Prensa escrita</t>
  </si>
  <si>
    <t>Personas privadas de la libertad</t>
  </si>
  <si>
    <t>Subdirección Jurídica</t>
  </si>
  <si>
    <t>Ciudad Bolívar</t>
  </si>
  <si>
    <t>Boletín institucional</t>
  </si>
  <si>
    <t>Sumapaz</t>
  </si>
  <si>
    <t>Invitación formal</t>
  </si>
  <si>
    <t>Sectores LGBTIQ</t>
  </si>
  <si>
    <t>No aplica</t>
  </si>
  <si>
    <t>Oficio</t>
  </si>
  <si>
    <t>Personas víctimas del conflicto armado</t>
  </si>
  <si>
    <t>Circular</t>
  </si>
  <si>
    <t>Población migrante</t>
  </si>
  <si>
    <t>Reunión presencial</t>
  </si>
  <si>
    <t>Familias en emergencia social y catastrófica</t>
  </si>
  <si>
    <t>Convocatoria comunitaria</t>
  </si>
  <si>
    <t>Familias ubicadas en zonas de deterioro</t>
  </si>
  <si>
    <t>Liderazgo territorial</t>
  </si>
  <si>
    <t>Familias en situación de vulnerabilidad</t>
  </si>
  <si>
    <t>Voz a voz</t>
  </si>
  <si>
    <t>Personas en situación de desplazamiento</t>
  </si>
  <si>
    <t>Puntos de atención</t>
  </si>
  <si>
    <t>Personas consumidoras de sustancias psicoactivas</t>
  </si>
  <si>
    <t>Ferias o eventos</t>
  </si>
  <si>
    <t>Mujeres gestantes y lactantes</t>
  </si>
  <si>
    <t>Plataformas de participación</t>
  </si>
  <si>
    <t>Personas víctimas de trata</t>
  </si>
  <si>
    <t>Aplicación móvil</t>
  </si>
  <si>
    <t>Encuesta digital</t>
  </si>
  <si>
    <t>Código QR</t>
  </si>
  <si>
    <t>Videoconferencia</t>
  </si>
  <si>
    <t>Teams</t>
  </si>
  <si>
    <t>Zoom</t>
  </si>
  <si>
    <t>Google Meet</t>
  </si>
  <si>
    <t>YouTube</t>
  </si>
  <si>
    <t>Streaming</t>
  </si>
  <si>
    <t>Aliados institucionales</t>
  </si>
  <si>
    <t>Organizaciones comunitarias</t>
  </si>
  <si>
    <t>Juntas de Acción Comunal</t>
  </si>
  <si>
    <t>Consejos locales</t>
  </si>
  <si>
    <t>Gestores territoriales</t>
  </si>
  <si>
    <t>Campo</t>
  </si>
  <si>
    <t>Instrucciones diligenciamiento</t>
  </si>
  <si>
    <t>Responsable del diligenciamiento</t>
  </si>
  <si>
    <t xml:space="preserve">
FORMATO FORTALECIDO – CRONOGRAMA DE ACCIONES DE PARTICIPACIÓN CIUDADANA
Objetivo:
Centralizar y estandarizar el registro de acciones de participación ciudadana para facilitar:
- Seguimiento operativo
- Analítica institucional
- Medición de impacto
- Segmentación de públicos
- Evaluación de resultados
- Construcción de informes y tableros
Principales mejoras incorporadas:
1. Campos estructurados para analítica.
2. Clasificación temática y territorial.
3. Indicadores de participación y cobertura.
4. Medición de cumplimiento y satisfacción.
5. Validaciones desplegables.
6. Semaforización automática.
7. Dashboard ejecutivo.
Recomendaciones:
- Registrar una actividad por fila.
- Mantener consistencia en categorías.
- Actualizar periódicamente el porcentaje de avance.
- Usar valores numéricos para participantes y metas.
</t>
  </si>
  <si>
    <t>Digitar de forma consecutiva en forma numérica,  iniciando con el Número 1 y  siguiendo de acuerdo a la mención de cada una de las acciones de participación programadas</t>
  </si>
  <si>
    <t>Dependencia responsable de la programación y seguimiento de las acciones de participación</t>
  </si>
  <si>
    <t>Fecha Registro</t>
  </si>
  <si>
    <t>Indique la fecha en la que se realiza el registro de la información en el formato, utilizando el formato definido institucionalmente (dd/mm/aaaa).</t>
  </si>
  <si>
    <t>Seleccione e la dependencia, gerencia, subdirección o área responsable de la actividad o acción de participación.</t>
  </si>
  <si>
    <t>Registre el nombre de la (s) persona (s) responsable del reporte, seguimiento o ejecución de la actividad.</t>
  </si>
  <si>
    <t>Seleccione de la categoría de la acción de participación</t>
  </si>
  <si>
    <t>Registre el nombre de la actividad</t>
  </si>
  <si>
    <t>Seleccione o registre el tipo de actividad realizada (ejemplo: taller, reunión, mesa de trabajo, encuentro, socialización, capacitación, audiencia, laboratorio, entre otros).</t>
  </si>
  <si>
    <t>Descripción</t>
  </si>
  <si>
    <t>Describa brevemente la actividad, acción o proceso realizado, indicando sus principales características y alcance.</t>
  </si>
  <si>
    <t>Registre el nombre del espacio de participación</t>
  </si>
  <si>
    <t>Seleccione en caso de ser o no una instancia formal</t>
  </si>
  <si>
    <t>Seleccione en caso de ser o no un ejercicio de control social</t>
  </si>
  <si>
    <t>Indique el propósito principal de la actividad o acción de participación, especificando el resultado esperado o necesidad que busca atender.</t>
  </si>
  <si>
    <t xml:space="preserve">Seleccione  el estado en que se encuentra la acción de participación (Planeada, en ejecución, finalizada, cancelada) </t>
  </si>
  <si>
    <t>Seleccione la modalidad mediante la cual se desarrollará la actividad: presencial, virtual o mixto.</t>
  </si>
  <si>
    <t>Descripción del componente digital con el que se apoya la actividad</t>
  </si>
  <si>
    <t>Indique si la actividad contó con herramientas, plataformas o medios digitales para su desarrollo, divulgación o participación. Puede registrar el medio utilizado cuando aplique.</t>
  </si>
  <si>
    <t>Seleccione la localidad donde se tiene planeado desarrollar la acción de participación, si el evento es virtual seleccione esa opción.</t>
  </si>
  <si>
    <t>Relacione el grupo poblacional, sector, comunidad, organización o actor al cual estuvo dirigida la actividad o acción de participación.</t>
  </si>
  <si>
    <t>Registre el enfoque diferencial o poblacional asociado a la población participante (ejemplo: juventud, mujeres, personas mayores, grupos étnicos, personas con discapacidad, infancia, entre otros).</t>
  </si>
  <si>
    <t>Inserte la fecha de inicio de la acción de participación</t>
  </si>
  <si>
    <t>Inserte la fecha de final de la acción de participación</t>
  </si>
  <si>
    <t>Registre la cantidad total de participantes de la actividad</t>
  </si>
  <si>
    <t>Registre las entidades, organizaciones, colectivos, instituciones o actores que apoyaron o participaron en el desarrollo de la actividad.</t>
  </si>
  <si>
    <t>Indique el medio o mecanismos utilizados para realizar la convocatoria de los participantes (ejemplo: correo electrónico, redes sociales, WhatsApp, llamada, voz a voz, página web, entre otros).</t>
  </si>
  <si>
    <t>Describa de manera clara y concreta los logros, productos, avances o resultados obtenidos durante el desarrollo de la actividad, encuentro o proceso realizado. Incluya información relevante sobre cumplimiento de objetivos, participación o impacto generado.</t>
  </si>
  <si>
    <t>Registre las situaciones, limitaciones, inconvenientes o factores que afectaron parcial o totalmente el desarrollo de la actividad o el cumplimiento de los objetivos propuestos.</t>
  </si>
  <si>
    <t>Relacione los aprendizajes, buenas prácticas, oportunidades de mejora o conocimientos adquiridos durante la ejecución de la actividad, que puedan fortalecer futuros procesos o actividades similares.</t>
  </si>
  <si>
    <t>Incluya comentarios adicionales, aclaraciones o aspectos relevantes que no hayan sido registrados en otros campos y que contribuyan a contextualizar la información reportada.</t>
  </si>
  <si>
    <t>Indique el nivel de satisfacción general frente al desarrollo de la actividad, utilizando una escala de 1 a 5, donde 1 corresponde a “Muy baja satisfacción” y 5 a “Muy alta satisfacción”.</t>
  </si>
  <si>
    <t>Registre el enlace web, ruta de acceso o referencia de las evidencias asociadas a la actividad (fotografías, actas, grabaciones, listados de asistencia, presentaciones u otros soportes documentales). Verifique que el enlace tenga permisos de acceso habilitados cuando aplique.</t>
  </si>
  <si>
    <t>Diligencia las observaciones según lo informado para cada acción de participación</t>
  </si>
  <si>
    <t>TABLERO EJECUTIVO – PARTICIPACIÓN CIUDADANA</t>
  </si>
  <si>
    <t>Total Actividades</t>
  </si>
  <si>
    <t>Participantes Totales</t>
  </si>
  <si>
    <t>Promedio Cumplimiento</t>
  </si>
  <si>
    <t>Promedio Avance</t>
  </si>
  <si>
    <t>Feria</t>
  </si>
  <si>
    <t>#N/A</t>
  </si>
  <si>
    <t>Código: GPAR-F-6</t>
  </si>
  <si>
    <t>PROCESO GESTIÓN DE PARTICIPACIÓN CIUDADANA
FORMATO DE PROGRAMACIÓN Y SEGUIMIENTO A LAS ACCIONES DE PARTICIPACIÓN CIUDADANA</t>
  </si>
  <si>
    <t>Versión 3</t>
  </si>
  <si>
    <t>Fecha en la que se diligencia o ingresa la información al sistema. Formato: DD/MM/AAAA.</t>
  </si>
  <si>
    <t>Entidad, secretaría, dirección o unidad administrativa que lidera o ejecuta la actividad. Ejemplo: Secretaría de Participación Ciudadana.</t>
  </si>
  <si>
    <t>Nombre(s) y cargo(s) de la(s) persona(s) directa(s) a cargo de la planeación, ejecución y seguimiento de la actividad.</t>
  </si>
  <si>
    <t>Título o nombre corto y descriptivo de la actividad de participación. Ejemplo: Cabildo abierto juvenil.</t>
  </si>
  <si>
    <t>Resumen narrativo de qué trata la actividad, cómo se desarrolla, temas clave, metodología y propósito concreto.</t>
  </si>
  <si>
    <t>Responder "Sí" si el espacio es permanente y formal (ej: consejo, comité). Responder "No" si es una actividad o mecanismo puntual.</t>
  </si>
  <si>
    <t>Responder "Sí" si la actividad permite a la ciudadanía vigilar, supervisar o fiscalizar la gestión pública. Caso contrario, "No".</t>
  </si>
  <si>
    <t>Propósito concreto de la actividad en términos de impacto en participación, toma de decisiones o incidencia pública. Iniciar con verbo en infinitivo.</t>
  </si>
  <si>
    <t>Herramientas, plataformas o tecnologías usadas (ej: Zoom, formulario Google, página web, app, redes sociales, WhatsApp). Explicar para qué se usaron.</t>
  </si>
  <si>
    <t>Sector o actor social específico al que se convoca: Juntas de acción comunal, organizaciones ambientales, estudiantes, empresarios, sindicatos, etc.</t>
  </si>
  <si>
    <t>Grupos poblacionales priorizados según enfoque diferencial: mujeres, jóvenes, población LGBTIQ+, afrodescendientes, indígenas, personas con discapacidad, víctimas, etc.</t>
  </si>
  <si>
    <t>Fecha real de inicio de la actividad. Formato: DD/MM/AAAA.</t>
  </si>
  <si>
    <t>Fecha real de finalización de la actividad. Si es continua o permanente, poner "Permanente" o la fecha de cierre de la versión.</t>
  </si>
  <si>
    <t>Cantidad absoluta de personas participantes (sin duplicar). Especificar si es número de asistentes únicos o acumulado en varias sesiones.</t>
  </si>
  <si>
    <t>Organizaciones, instituciones o entidades (públicas, privadas, sociales) que apoyaron la actividad. Escribir nombres completos o separados por comas.</t>
  </si>
  <si>
    <t>Canales usados para invitar: redes sociales, correo masivo, carteleras, medios comunitarios, radio, boletín oficial, página web, etc.</t>
  </si>
  <si>
    <t>Logros verificables (acuerdos, propuestas, decisiones, informes, recomendaciones) obtenidos gracias a la actividad. Concretos y medibles.</t>
  </si>
  <si>
    <t>Problemas o barreras operativas, técnicas, presupuestales, de convocatoria o logísticas presentadas durante la actividad.</t>
  </si>
  <si>
    <t>Aprendizajes internos sobre qué funcionó o no, y cómo mejorar futuras actividades de participación.</t>
  </si>
  <si>
    <t>Comentarios adicionales no contemplados en otros campos (contexto, cambios de último momento, aspectos éticos, etc.).</t>
  </si>
  <si>
    <t>Enlace a documentos, fotos, actas, videos, bases de datos o cualquier soporte digital público o interno de la actividad. Si es privado, indicar "Acceso restringido".</t>
  </si>
  <si>
    <t>Número único, consecutivo o alfanumérico que identifica de manera irrepetible cada registro. Ejemplo: 001, 002, 003…</t>
  </si>
  <si>
    <t>ENCABEZADO</t>
  </si>
  <si>
    <t>POLÍTICA DE OPERACIÓN</t>
  </si>
  <si>
    <r>
      <t xml:space="preserve">2da parte: </t>
    </r>
    <r>
      <rPr>
        <b/>
        <sz val="14"/>
        <color rgb="FF00B050"/>
        <rFont val="Arial"/>
        <family val="2"/>
      </rPr>
      <t xml:space="preserve">Columas en verde </t>
    </r>
    <r>
      <rPr>
        <b/>
        <sz val="14"/>
        <color theme="1"/>
        <rFont val="Arial"/>
        <family val="2"/>
      </rPr>
      <t>estas columnas se diligencian directamente en el archivo Excel posterior a la realización de espacio de participación.
Cuando un espacio  se puede adelantar o es cancelado es necesario informar vía correo electrónico al profesional de la OAPTI sobre su cancelación, no se podrán modificar directamente las acciones de participación registradas en el formulario.</t>
    </r>
  </si>
  <si>
    <t>Clasificación según el tipo de mecanismo participativo (ej: Eventos abiertos a la ciudadanía, Diálogos ciudadanos y rendición de cuentas, Ferias de servicios).</t>
  </si>
  <si>
    <t>Subcategoría operativa: Audiencia pública participativa, Capacitación, Encuentro, taller, etc.</t>
  </si>
  <si>
    <t>Denominación formal del espacio  Ejemplo: Consejo Territorial de Planeación.</t>
  </si>
  <si>
    <t>Situación actual de la actividad: Planeada, En ejecución, Finalizada, Cancelada.</t>
  </si>
  <si>
    <t>Forma en que las personas participan: presencial, virtual, mixta.</t>
  </si>
  <si>
    <t>Selección la localidad donde se desarrolla la acción de participación, en caso de ser una actividad de alcance general seleccione no aplica.</t>
  </si>
  <si>
    <t>Escala de valoración cualitativa asignada por el área responsable de la actividad. Escala: 1 (muy insatisfecho) a 5 (muy satisfecho).</t>
  </si>
  <si>
    <t>Campo exclusivo para comentarios, validaciones o seguimiento realizados por la Oficina de Planeación y Tecnologías de la Información</t>
  </si>
  <si>
    <t>DESCRIPCIÓN / INSTRUCCIÓN DE DILIGENCIAMIENTO</t>
  </si>
  <si>
    <t>Fecha: 02/06/2026</t>
  </si>
  <si>
    <r>
      <t xml:space="preserve">Este formato se divide en dos partes de la siguiente manera:
1ra parte: </t>
    </r>
    <r>
      <rPr>
        <b/>
        <sz val="14"/>
        <color rgb="FF0070C0"/>
        <rFont val="Arial"/>
        <family val="2"/>
      </rPr>
      <t xml:space="preserve">Columnas en azul </t>
    </r>
    <r>
      <rPr>
        <b/>
        <sz val="14"/>
        <color theme="1"/>
        <rFont val="Arial"/>
        <family val="2"/>
      </rPr>
      <t xml:space="preserve">que recogen la información de la programación y proyección de las acciones de participación. Esta parte se diligencia a traves del siguiente enlace al formulario.
</t>
    </r>
    <r>
      <rPr>
        <b/>
        <sz val="22"/>
        <color theme="1"/>
        <rFont val="Arial"/>
        <family val="2"/>
      </rPr>
      <t xml:space="preserve">
</t>
    </r>
    <r>
      <rPr>
        <b/>
        <sz val="18"/>
        <color theme="1"/>
        <rFont val="Arial"/>
        <family val="2"/>
      </rPr>
      <t>https://docs.google.com/forms/d/e/1FAIpQLScEtBv-TM6Uo4ftm1hRo1OAFvZWf6nzAiIx9i6oDldLRbMpvQ/viewform?usp=sharing&amp;ouid=106893676613706494646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</si>
</sst>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/d/yyyy\ h:mm:ss"/>
    <numFmt numFmtId="165" formatCode="[$-F800]dddd\,\ mmmm\ dd\,\ yyyy"/>
  </numFmts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Arial"/>
    </font>
    <font>
      <b/>
      <sz val="16"/>
      <color theme="1"/>
      <name val="Calibri"/>
    </font>
    <font>
      <sz val="10"/>
      <color theme="1"/>
      <name val="Arial"/>
      <family val="2"/>
    </font>
    <font>
      <sz val="8"/>
      <name val="Calibri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5"/>
      <color rgb="FFFFFFFF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5"/>
      <color theme="1"/>
      <name val="Arial"/>
      <family val="2"/>
    </font>
    <font>
      <sz val="15"/>
      <name val="Arial"/>
      <family val="2"/>
    </font>
    <font>
      <sz val="15"/>
      <color theme="1"/>
      <name val="Arial"/>
      <family val="2"/>
    </font>
    <font>
      <b/>
      <sz val="14"/>
      <color rgb="FF00B050"/>
      <name val="Arial"/>
      <family val="2"/>
    </font>
    <font>
      <b/>
      <sz val="14"/>
      <color rgb="FF0070C0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Arial"/>
      <family val="2"/>
    </font>
    <font>
      <b/>
      <sz val="2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F4E78"/>
        <bgColor rgb="FF1F4E78"/>
      </patternFill>
    </fill>
    <fill>
      <patternFill patternType="solid">
        <fgColor rgb="FF6AA84F"/>
        <bgColor rgb="FF6AA84F"/>
      </patternFill>
    </fill>
    <fill>
      <patternFill patternType="solid">
        <fgColor rgb="FFB2A1C7"/>
        <bgColor rgb="FFB2A1C7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indexed="64"/>
      </right>
      <top/>
      <bottom style="thin">
        <color rgb="FFD9D9D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D9D9D9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14" fontId="2" fillId="0" borderId="0" xfId="0" applyNumberFormat="1" applyFont="1"/>
    <xf numFmtId="0" fontId="4" fillId="0" borderId="0" xfId="0" applyFont="1"/>
    <xf numFmtId="0" fontId="5" fillId="5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10" fillId="0" borderId="0" xfId="0" applyNumberFormat="1" applyFont="1" applyAlignment="1">
      <alignment vertical="center" wrapText="1"/>
    </xf>
    <xf numFmtId="14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0" fontId="12" fillId="0" borderId="0" xfId="0" applyFont="1"/>
    <xf numFmtId="0" fontId="15" fillId="6" borderId="8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1" fillId="0" borderId="0" xfId="0" applyFont="1"/>
    <xf numFmtId="0" fontId="1" fillId="0" borderId="0" xfId="0" applyFont="1"/>
    <xf numFmtId="0" fontId="14" fillId="7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0" fillId="0" borderId="14" xfId="0" applyFont="1" applyBorder="1"/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0" borderId="5" xfId="0" applyFont="1" applyBorder="1"/>
    <xf numFmtId="0" fontId="9" fillId="0" borderId="6" xfId="0" applyFont="1" applyBorder="1"/>
    <xf numFmtId="0" fontId="9" fillId="0" borderId="0" xfId="0" applyFont="1" applyBorder="1"/>
    <xf numFmtId="0" fontId="16" fillId="2" borderId="17" xfId="0" applyFont="1" applyFill="1" applyBorder="1" applyAlignment="1">
      <alignment horizontal="center" vertical="center" wrapText="1"/>
    </xf>
    <xf numFmtId="0" fontId="17" fillId="0" borderId="5" xfId="0" applyFont="1" applyBorder="1"/>
    <xf numFmtId="0" fontId="17" fillId="0" borderId="10" xfId="0" applyFont="1" applyBorder="1"/>
    <xf numFmtId="0" fontId="17" fillId="0" borderId="14" xfId="0" applyFont="1" applyBorder="1"/>
    <xf numFmtId="0" fontId="18" fillId="0" borderId="0" xfId="0" applyFont="1" applyBorder="1"/>
    <xf numFmtId="0" fontId="18" fillId="0" borderId="11" xfId="0" applyFont="1" applyBorder="1"/>
    <xf numFmtId="0" fontId="17" fillId="0" borderId="18" xfId="0" applyFont="1" applyBorder="1"/>
    <xf numFmtId="0" fontId="18" fillId="0" borderId="12" xfId="0" applyFont="1" applyBorder="1"/>
    <xf numFmtId="0" fontId="18" fillId="0" borderId="13" xfId="0" applyFont="1" applyBorder="1"/>
    <xf numFmtId="0" fontId="1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40"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2">
    <tableStyle name="Respuestas de formulario accion-style" pivot="0" count="4" xr9:uid="{00000000-0011-0000-FFFF-FFFF00000000}">
      <tableStyleElement type="wholeTable" size="0" dxfId="39"/>
      <tableStyleElement type="headerRow" dxfId="38"/>
      <tableStyleElement type="firstRowStripe" dxfId="37"/>
      <tableStyleElement type="secondRowStripe" dxfId="36"/>
    </tableStyle>
    <tableStyle name="Programación de acciones-style" pivot="0" count="3" xr9:uid="{00000000-0011-0000-FFFF-FFFF01000000}">
      <tableStyleElement type="headerRow" dxfId="35"/>
      <tableStyleElement type="firstRowStripe" dxfId="34"/>
      <tableStyleElement type="secondRowStripe" dxfId="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lang="es-CO" b="1" i="0">
                <a:solidFill>
                  <a:srgbClr val="757575"/>
                </a:solidFill>
                <a:latin typeface="+mn-lt"/>
              </a:rPr>
              <a:t>Cantidad de actividades por tipo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cat>
            <c:strRef>
              <c:f>Dashboard!$A$10:$A$18</c:f>
              <c:strCache>
                <c:ptCount val="9"/>
                <c:pt idx="0">
                  <c:v>Taller</c:v>
                </c:pt>
                <c:pt idx="1">
                  <c:v>Mesa de trabajo</c:v>
                </c:pt>
                <c:pt idx="2">
                  <c:v>Rendición de cuentas</c:v>
                </c:pt>
                <c:pt idx="3">
                  <c:v>Foro</c:v>
                </c:pt>
                <c:pt idx="4">
                  <c:v>Capacitación</c:v>
                </c:pt>
                <c:pt idx="5">
                  <c:v>Feria</c:v>
                </c:pt>
                <c:pt idx="6">
                  <c:v>Encuentro</c:v>
                </c:pt>
                <c:pt idx="7">
                  <c:v>Consulta</c:v>
                </c:pt>
                <c:pt idx="8">
                  <c:v>Otro</c:v>
                </c:pt>
              </c:strCache>
            </c:strRef>
          </c:cat>
          <c:val>
            <c:numRef>
              <c:f>Dashboard!$B$10:$B$18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04-4C49-AE38-E82974C0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5016205"/>
        <c:axId val="1414462125"/>
      </c:barChart>
      <c:catAx>
        <c:axId val="202501620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414462125"/>
        <c:crosses val="autoZero"/>
        <c:auto val="1"/>
        <c:lblAlgn val="ctr"/>
        <c:lblOffset val="100"/>
        <c:noMultiLvlLbl val="1"/>
      </c:catAx>
      <c:valAx>
        <c:axId val="1414462125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2025016205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s-CO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lang="es-CO" b="1" i="0">
                <a:solidFill>
                  <a:srgbClr val="757575"/>
                </a:solidFill>
                <a:latin typeface="+mn-lt"/>
              </a:rPr>
              <a:t>Estado de actividades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3880555555555554"/>
          <c:y val="8.819444444444445E-2"/>
          <c:w val="0.72238888888888886"/>
          <c:h val="0.9029861111111111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  <c:extLst>
              <c:ext xmlns:c16="http://schemas.microsoft.com/office/drawing/2014/chart" uri="{C3380CC4-5D6E-409C-BE32-E72D297353CC}">
                <c16:uniqueId val="{00000001-EA81-4127-A041-876EAD1EE20A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</c:spPr>
            <c:extLst>
              <c:ext xmlns:c16="http://schemas.microsoft.com/office/drawing/2014/chart" uri="{C3380CC4-5D6E-409C-BE32-E72D297353CC}">
                <c16:uniqueId val="{00000003-EA81-4127-A041-876EAD1EE20A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</c:spPr>
            <c:extLst>
              <c:ext xmlns:c16="http://schemas.microsoft.com/office/drawing/2014/chart" uri="{C3380CC4-5D6E-409C-BE32-E72D297353CC}">
                <c16:uniqueId val="{00000005-EA81-4127-A041-876EAD1EE20A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</c:spPr>
            <c:extLst>
              <c:ext xmlns:c16="http://schemas.microsoft.com/office/drawing/2014/chart" uri="{C3380CC4-5D6E-409C-BE32-E72D297353CC}">
                <c16:uniqueId val="{00000007-EA81-4127-A041-876EAD1EE20A}"/>
              </c:ext>
            </c:extLst>
          </c:dPt>
          <c:cat>
            <c:strRef>
              <c:f>Dashboard!$A$22:$A$25</c:f>
              <c:strCache>
                <c:ptCount val="4"/>
                <c:pt idx="0">
                  <c:v>Planeada</c:v>
                </c:pt>
                <c:pt idx="1">
                  <c:v>En ejecución</c:v>
                </c:pt>
                <c:pt idx="2">
                  <c:v>Finalizada</c:v>
                </c:pt>
                <c:pt idx="3">
                  <c:v>Cancelada</c:v>
                </c:pt>
              </c:strCache>
            </c:strRef>
          </c:cat>
          <c:val>
            <c:numRef>
              <c:f>Dashboard!$B$22:$B$25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81-4127-A041-876EAD1EE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s-CO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15511</xdr:colOff>
      <xdr:row>0</xdr:row>
      <xdr:rowOff>140155</xdr:rowOff>
    </xdr:from>
    <xdr:ext cx="1903095" cy="1628774"/>
    <xdr:pic>
      <xdr:nvPicPr>
        <xdr:cNvPr id="3" name="image1.png">
          <a:extLst>
            <a:ext uri="{FF2B5EF4-FFF2-40B4-BE49-F238E27FC236}">
              <a16:creationId xmlns:a16="http://schemas.microsoft.com/office/drawing/2014/main" id="{0E00D29E-7FB2-4ADE-BEF8-B77CE61A2F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9797" y="140155"/>
          <a:ext cx="1903095" cy="1628774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391150" cy="28765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400050</xdr:colOff>
      <xdr:row>9</xdr:row>
      <xdr:rowOff>19050</xdr:rowOff>
    </xdr:from>
    <xdr:ext cx="3590925" cy="2876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T2">
  <tableColumns count="20">
    <tableColumn id="1" xr3:uid="{00000000-0010-0000-0000-000001000000}" name="Marca temporal"/>
    <tableColumn id="2" xr3:uid="{00000000-0010-0000-0000-000002000000}" name="Fecha de registro"/>
    <tableColumn id="3" xr3:uid="{00000000-0010-0000-0000-000003000000}" name="Dependencia"/>
    <tableColumn id="4" xr3:uid="{00000000-0010-0000-0000-000004000000}" name="Responsable"/>
    <tableColumn id="5" xr3:uid="{00000000-0010-0000-0000-000005000000}" name="Categoría de la acción de participación"/>
    <tableColumn id="6" xr3:uid="{00000000-0010-0000-0000-000006000000}" name="Nombre de la actividad"/>
    <tableColumn id="7" xr3:uid="{00000000-0010-0000-0000-000007000000}" name="Tipo de Actividad"/>
    <tableColumn id="8" xr3:uid="{00000000-0010-0000-0000-000008000000}" name="Descripción de la actividad"/>
    <tableColumn id="9" xr3:uid="{00000000-0010-0000-0000-000009000000}" name="Nombre del espacio de participación"/>
    <tableColumn id="10" xr3:uid="{00000000-0010-0000-0000-00000A000000}" name="¿Es una instancia?"/>
    <tableColumn id="11" xr3:uid="{00000000-0010-0000-0000-00000B000000}" name="¿Es un ejercicio de control social?"/>
    <tableColumn id="12" xr3:uid="{00000000-0010-0000-0000-00000C000000}" name="Objetivo"/>
    <tableColumn id="13" xr3:uid="{00000000-0010-0000-0000-00000D000000}" name="Estado"/>
    <tableColumn id="14" xr3:uid="{00000000-0010-0000-0000-00000E000000}" name="Modalidad de participación"/>
    <tableColumn id="15" xr3:uid="{00000000-0010-0000-0000-00000F000000}" name="Descripción del componente Digital con se apoya la actividad"/>
    <tableColumn id="16" xr3:uid="{00000000-0010-0000-0000-000010000000}" name="Localidad"/>
    <tableColumn id="17" xr3:uid="{00000000-0010-0000-0000-000011000000}" name="Grupo de Interés"/>
    <tableColumn id="18" xr3:uid="{00000000-0010-0000-0000-000012000000}" name="Enfoque Poblacional"/>
    <tableColumn id="19" xr3:uid="{00000000-0010-0000-0000-000013000000}" name="Fecha Inicio"/>
    <tableColumn id="20" xr3:uid="{00000000-0010-0000-0000-000014000000}" name="Fecha fin"/>
  </tableColumns>
  <tableStyleInfo name="Respuestas de formulario accion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1" displayName="Table_1" ref="A4:AD205" headerRowDxfId="32" dataDxfId="31" totalsRowDxfId="30">
  <tableColumns count="30">
    <tableColumn id="1" xr3:uid="{00000000-0010-0000-0100-000001000000}" name="ID" dataDxfId="29"/>
    <tableColumn id="2" xr3:uid="{00000000-0010-0000-0100-000002000000}" name="Fecha de registro" dataDxfId="28"/>
    <tableColumn id="3" xr3:uid="{00000000-0010-0000-0100-000003000000}" name="Dependencia" dataDxfId="27"/>
    <tableColumn id="4" xr3:uid="{00000000-0010-0000-0100-000004000000}" name="Responsables" dataDxfId="26"/>
    <tableColumn id="5" xr3:uid="{00000000-0010-0000-0100-000005000000}" name="Categoría de la accion de participación" dataDxfId="25"/>
    <tableColumn id="6" xr3:uid="{00000000-0010-0000-0100-000006000000}" name="Nombre de la actividad" dataDxfId="24"/>
    <tableColumn id="7" xr3:uid="{00000000-0010-0000-0100-000007000000}" name="Tipo de Actividad" dataDxfId="23"/>
    <tableColumn id="8" xr3:uid="{00000000-0010-0000-0100-000008000000}" name="Descripción de la actividad" dataDxfId="22"/>
    <tableColumn id="9" xr3:uid="{00000000-0010-0000-0100-000009000000}" name="Nombre del espacio de participación" dataDxfId="21"/>
    <tableColumn id="10" xr3:uid="{00000000-0010-0000-0100-00000A000000}" name="¿Es una instancia?" dataDxfId="20"/>
    <tableColumn id="11" xr3:uid="{00000000-0010-0000-0100-00000B000000}" name="¿Es un ejercicio de control social?" dataDxfId="19"/>
    <tableColumn id="12" xr3:uid="{00000000-0010-0000-0100-00000C000000}" name="Objetivo" dataDxfId="18"/>
    <tableColumn id="13" xr3:uid="{00000000-0010-0000-0100-00000D000000}" name="Estado" dataDxfId="17"/>
    <tableColumn id="14" xr3:uid="{00000000-0010-0000-0100-00000E000000}" name="Modalidad de participación" dataDxfId="16"/>
    <tableColumn id="15" xr3:uid="{00000000-0010-0000-0100-00000F000000}" name="Descripción del componente Digital con se apoya la actividad" dataDxfId="15"/>
    <tableColumn id="16" xr3:uid="{00000000-0010-0000-0100-000010000000}" name="Localidad" dataDxfId="14"/>
    <tableColumn id="17" xr3:uid="{00000000-0010-0000-0100-000011000000}" name="Grupo de Interés" dataDxfId="13"/>
    <tableColumn id="18" xr3:uid="{00000000-0010-0000-0100-000012000000}" name="Enfoque Poblacional" dataDxfId="12"/>
    <tableColumn id="19" xr3:uid="{00000000-0010-0000-0100-000013000000}" name="Fecha Inicio" dataDxfId="11"/>
    <tableColumn id="20" xr3:uid="{00000000-0010-0000-0100-000014000000}" name="Fecha Fin" dataDxfId="10"/>
    <tableColumn id="21" xr3:uid="{00000000-0010-0000-0100-000015000000}" name="Número total de participantes" dataDxfId="9"/>
    <tableColumn id="22" xr3:uid="{00000000-0010-0000-0100-000016000000}" name="Aliados" dataDxfId="8"/>
    <tableColumn id="23" xr3:uid="{00000000-0010-0000-0100-000017000000}" name="Medio de Convocatoria" dataDxfId="7"/>
    <tableColumn id="24" xr3:uid="{00000000-0010-0000-0100-000018000000}" name="Resultados Alcanzados" dataDxfId="6"/>
    <tableColumn id="25" xr3:uid="{00000000-0010-0000-0100-000019000000}" name="Dificultades" dataDxfId="5"/>
    <tableColumn id="26" xr3:uid="{00000000-0010-0000-0100-00001A000000}" name="Lecciones Aprendidas" dataDxfId="4"/>
    <tableColumn id="27" xr3:uid="{00000000-0010-0000-0100-00001B000000}" name="Observaciones" dataDxfId="3"/>
    <tableColumn id="28" xr3:uid="{00000000-0010-0000-0100-00001C000000}" name="Satisfacción (1-5)" dataDxfId="2"/>
    <tableColumn id="29" xr3:uid="{00000000-0010-0000-0100-00001D000000}" name="Evidencia/Link" dataDxfId="1"/>
    <tableColumn id="30" xr3:uid="{00000000-0010-0000-0100-00001E000000}" name="Observaciones OAPTI" dataDxfId="0"/>
  </tableColumns>
  <tableStyleInfo name="Programación de accion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2"/>
  <sheetViews>
    <sheetView workbookViewId="0">
      <pane ySplit="1" topLeftCell="A2" activePane="bottomLeft" state="frozen"/>
      <selection pane="bottomLeft" activeCell="C1" sqref="C1"/>
    </sheetView>
  </sheetViews>
  <sheetFormatPr baseColWidth="10" defaultColWidth="14.44140625" defaultRowHeight="15" customHeight="1" x14ac:dyDescent="0.3"/>
  <cols>
    <col min="1" max="26" width="21.5546875" customWidth="1"/>
  </cols>
  <sheetData>
    <row r="1" spans="1:20" ht="22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2.5" customHeight="1" x14ac:dyDescent="0.3">
      <c r="A2" s="2">
        <v>46153.327106226847</v>
      </c>
      <c r="B2" s="3">
        <v>46153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27</v>
      </c>
      <c r="L2" s="4" t="s">
        <v>28</v>
      </c>
      <c r="M2" s="4" t="s">
        <v>29</v>
      </c>
      <c r="N2" s="4" t="s">
        <v>30</v>
      </c>
      <c r="O2" s="4" t="s">
        <v>31</v>
      </c>
      <c r="P2" s="4" t="s">
        <v>32</v>
      </c>
      <c r="Q2" s="4" t="s">
        <v>33</v>
      </c>
      <c r="R2" s="4" t="s">
        <v>34</v>
      </c>
      <c r="S2" s="3">
        <v>46161</v>
      </c>
      <c r="T2" s="3">
        <v>46161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T2"/>
  <sheetViews>
    <sheetView workbookViewId="0"/>
  </sheetViews>
  <sheetFormatPr baseColWidth="10" defaultColWidth="14.44140625" defaultRowHeight="15" customHeight="1" x14ac:dyDescent="0.3"/>
  <sheetData>
    <row r="1" spans="1:20" x14ac:dyDescent="0.3">
      <c r="A1" s="5" t="str">
        <f ca="1">IFERROR(__xludf.DUMMYFUNCTION("QUERY('Respuestas de formulario accion'!A:T,""SELECT * ORDER BY S ASC"")"),"Marca temporal")</f>
        <v>Marca temporal</v>
      </c>
      <c r="B1" s="5" t="str">
        <f ca="1">IFERROR(__xludf.DUMMYFUNCTION("""COMPUTED_VALUE"""),"Fecha de registro")</f>
        <v>Fecha de registro</v>
      </c>
      <c r="C1" s="5" t="str">
        <f ca="1">IFERROR(__xludf.DUMMYFUNCTION("""COMPUTED_VALUE"""),"Dependencia")</f>
        <v>Dependencia</v>
      </c>
      <c r="D1" s="5" t="str">
        <f ca="1">IFERROR(__xludf.DUMMYFUNCTION("""COMPUTED_VALUE"""),"Responsable")</f>
        <v>Responsable</v>
      </c>
      <c r="E1" s="5" t="str">
        <f ca="1">IFERROR(__xludf.DUMMYFUNCTION("""COMPUTED_VALUE"""),"Categoría de la acción de participación")</f>
        <v>Categoría de la acción de participación</v>
      </c>
      <c r="F1" s="5" t="str">
        <f ca="1">IFERROR(__xludf.DUMMYFUNCTION("""COMPUTED_VALUE"""),"Nombre de la actividad")</f>
        <v>Nombre de la actividad</v>
      </c>
      <c r="G1" s="5" t="str">
        <f ca="1">IFERROR(__xludf.DUMMYFUNCTION("""COMPUTED_VALUE"""),"Tipo de Actividad")</f>
        <v>Tipo de Actividad</v>
      </c>
      <c r="H1" s="5" t="str">
        <f ca="1">IFERROR(__xludf.DUMMYFUNCTION("""COMPUTED_VALUE"""),"Descripción de la actividad")</f>
        <v>Descripción de la actividad</v>
      </c>
      <c r="I1" s="5" t="str">
        <f ca="1">IFERROR(__xludf.DUMMYFUNCTION("""COMPUTED_VALUE"""),"Nombre del espacio de participación")</f>
        <v>Nombre del espacio de participación</v>
      </c>
      <c r="J1" s="5" t="str">
        <f ca="1">IFERROR(__xludf.DUMMYFUNCTION("""COMPUTED_VALUE"""),"¿Es una instancia?")</f>
        <v>¿Es una instancia?</v>
      </c>
      <c r="K1" s="5" t="str">
        <f ca="1">IFERROR(__xludf.DUMMYFUNCTION("""COMPUTED_VALUE"""),"¿Es un ejercicio de control social?")</f>
        <v>¿Es un ejercicio de control social?</v>
      </c>
      <c r="L1" s="5" t="str">
        <f ca="1">IFERROR(__xludf.DUMMYFUNCTION("""COMPUTED_VALUE"""),"Objetivo")</f>
        <v>Objetivo</v>
      </c>
      <c r="M1" s="5" t="str">
        <f ca="1">IFERROR(__xludf.DUMMYFUNCTION("""COMPUTED_VALUE"""),"Estado")</f>
        <v>Estado</v>
      </c>
      <c r="N1" s="5" t="str">
        <f ca="1">IFERROR(__xludf.DUMMYFUNCTION("""COMPUTED_VALUE"""),"Modalidad de participación")</f>
        <v>Modalidad de participación</v>
      </c>
      <c r="O1" s="5" t="str">
        <f ca="1">IFERROR(__xludf.DUMMYFUNCTION("""COMPUTED_VALUE"""),"Descripción del componente Digital con se apoya la actividad")</f>
        <v>Descripción del componente Digital con se apoya la actividad</v>
      </c>
      <c r="P1" s="5" t="str">
        <f ca="1">IFERROR(__xludf.DUMMYFUNCTION("""COMPUTED_VALUE"""),"Localidad")</f>
        <v>Localidad</v>
      </c>
      <c r="Q1" s="5" t="str">
        <f ca="1">IFERROR(__xludf.DUMMYFUNCTION("""COMPUTED_VALUE"""),"Grupo de Interés")</f>
        <v>Grupo de Interés</v>
      </c>
      <c r="R1" s="5" t="str">
        <f ca="1">IFERROR(__xludf.DUMMYFUNCTION("""COMPUTED_VALUE"""),"Enfoque Poblacional")</f>
        <v>Enfoque Poblacional</v>
      </c>
      <c r="S1" s="5" t="str">
        <f ca="1">IFERROR(__xludf.DUMMYFUNCTION("""COMPUTED_VALUE"""),"Fecha Inicio")</f>
        <v>Fecha Inicio</v>
      </c>
      <c r="T1" s="5" t="str">
        <f ca="1">IFERROR(__xludf.DUMMYFUNCTION("""COMPUTED_VALUE"""),"Fecha fin")</f>
        <v>Fecha fin</v>
      </c>
    </row>
    <row r="2" spans="1:20" x14ac:dyDescent="0.3">
      <c r="A2" s="6">
        <f ca="1">IFERROR(__xludf.DUMMYFUNCTION("""COMPUTED_VALUE"""),46153.3271062268)</f>
        <v>46153.327106226803</v>
      </c>
      <c r="B2" s="7">
        <f ca="1">IFERROR(__xludf.DUMMYFUNCTION("""COMPUTED_VALUE"""),46153)</f>
        <v>46153</v>
      </c>
      <c r="C2" s="5" t="str">
        <f ca="1">IFERROR(__xludf.DUMMYFUNCTION("""COMPUTED_VALUE"""),"Gerencia de Arte Dramático")</f>
        <v>Gerencia de Arte Dramático</v>
      </c>
      <c r="D2" s="5" t="str">
        <f ca="1">IFERROR(__xludf.DUMMYFUNCTION("""COMPUTED_VALUE"""),"Ruth Soraida Celis Dávila")</f>
        <v>Ruth Soraida Celis Dávila</v>
      </c>
      <c r="E2" s="5" t="str">
        <f ca="1">IFERROR(__xludf.DUMMYFUNCTION("""COMPUTED_VALUE"""),"Diálogos ciudadanos y rendición de cuentas")</f>
        <v>Diálogos ciudadanos y rendición de cuentas</v>
      </c>
      <c r="F2" s="5" t="str">
        <f ca="1">IFERROR(__xludf.DUMMYFUNCTION("""COMPUTED_VALUE"""),"Sesión ordinaria del Consejo Distrital de Arte Dramático")</f>
        <v>Sesión ordinaria del Consejo Distrital de Arte Dramático</v>
      </c>
      <c r="G2" s="5" t="str">
        <f ca="1">IFERROR(__xludf.DUMMYFUNCTION("""COMPUTED_VALUE"""),"Encuentro")</f>
        <v>Encuentro</v>
      </c>
      <c r="H2" s="5" t="str">
        <f ca="1">IFERROR(__xludf.DUMMYFUNCTION("""COMPUTED_VALUE"""),"Sesión extraordinaria del Consejo Distrital de Arte Dramático, en el marco de la Agenda Participativa Anual 2026")</f>
        <v>Sesión extraordinaria del Consejo Distrital de Arte Dramático, en el marco de la Agenda Participativa Anual 2026</v>
      </c>
      <c r="I2" s="5" t="str">
        <f ca="1">IFERROR(__xludf.DUMMYFUNCTION("""COMPUTED_VALUE"""),"Consejo Distrital de Arte Dramático")</f>
        <v>Consejo Distrital de Arte Dramático</v>
      </c>
      <c r="J2" s="5" t="str">
        <f ca="1">IFERROR(__xludf.DUMMYFUNCTION("""COMPUTED_VALUE"""),"SI")</f>
        <v>SI</v>
      </c>
      <c r="K2" s="5" t="str">
        <f ca="1">IFERROR(__xludf.DUMMYFUNCTION("""COMPUTED_VALUE"""),"SI")</f>
        <v>SI</v>
      </c>
      <c r="L2" s="5" t="str">
        <f ca="1">IFERROR(__xludf.DUMMYFUNCTION("""COMPUTED_VALUE"""),"Realizar las sesiones del Consejo Distrital de Arte Dramático, con el fin de desarrollar temas que son fundamentales para los sectores del teatro y el circo.")</f>
        <v>Realizar las sesiones del Consejo Distrital de Arte Dramático, con el fin de desarrollar temas que son fundamentales para los sectores del teatro y el circo.</v>
      </c>
      <c r="M2" s="5" t="str">
        <f ca="1">IFERROR(__xludf.DUMMYFUNCTION("""COMPUTED_VALUE"""),"Planeada")</f>
        <v>Planeada</v>
      </c>
      <c r="N2" s="5" t="str">
        <f ca="1">IFERROR(__xludf.DUMMYFUNCTION("""COMPUTED_VALUE"""),"Presencial")</f>
        <v>Presencial</v>
      </c>
      <c r="O2" s="5" t="str">
        <f ca="1">IFERROR(__xludf.DUMMYFUNCTION("""COMPUTED_VALUE"""),"Se prevé el uso de la herramienta Google meet para la participación de una consejera que habita en el exterior")</f>
        <v>Se prevé el uso de la herramienta Google meet para la participación de una consejera que habita en el exterior</v>
      </c>
      <c r="P2" s="5" t="str">
        <f ca="1">IFERROR(__xludf.DUMMYFUNCTION("""COMPUTED_VALUE"""),"Santa Fe")</f>
        <v>Santa Fe</v>
      </c>
      <c r="Q2" s="5" t="str">
        <f ca="1">IFERROR(__xludf.DUMMYFUNCTION("""COMPUTED_VALUE"""),"Sectores representados en el Consejo Distrital de Arte Dramático")</f>
        <v>Sectores representados en el Consejo Distrital de Arte Dramático</v>
      </c>
      <c r="R2" s="5" t="str">
        <f ca="1">IFERROR(__xludf.DUMMYFUNCTION("""COMPUTED_VALUE"""),"Profesionales del sector")</f>
        <v>Profesionales del sector</v>
      </c>
      <c r="S2" s="7">
        <f ca="1">IFERROR(__xludf.DUMMYFUNCTION("""COMPUTED_VALUE"""),46161)</f>
        <v>46161</v>
      </c>
      <c r="T2" s="7">
        <f ca="1">IFERROR(__xludf.DUMMYFUNCTION("""COMPUTED_VALUE"""),46161)</f>
        <v>46161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05"/>
  <sheetViews>
    <sheetView tabSelected="1" zoomScale="70" zoomScaleNormal="70" workbookViewId="0">
      <selection activeCell="C1" sqref="C1:I3"/>
    </sheetView>
  </sheetViews>
  <sheetFormatPr baseColWidth="10" defaultColWidth="14.44140625" defaultRowHeight="15" customHeight="1" x14ac:dyDescent="0.25"/>
  <cols>
    <col min="1" max="1" width="7.88671875" style="16" customWidth="1"/>
    <col min="2" max="2" width="36.109375" style="16" customWidth="1"/>
    <col min="3" max="3" width="21.77734375" style="16" customWidth="1"/>
    <col min="4" max="4" width="22.5546875" style="16" customWidth="1"/>
    <col min="5" max="5" width="23.33203125" style="16" customWidth="1"/>
    <col min="6" max="6" width="34.88671875" style="16" customWidth="1"/>
    <col min="7" max="7" width="21.6640625" style="16" customWidth="1"/>
    <col min="8" max="8" width="36.5546875" style="16" customWidth="1"/>
    <col min="9" max="9" width="31" style="16" customWidth="1"/>
    <col min="10" max="10" width="47.21875" style="16" customWidth="1"/>
    <col min="11" max="11" width="27.88671875" style="16" customWidth="1"/>
    <col min="12" max="12" width="36.44140625" style="16" customWidth="1"/>
    <col min="13" max="13" width="11.88671875" style="16" customWidth="1"/>
    <col min="14" max="14" width="33.6640625" style="16" customWidth="1"/>
    <col min="15" max="15" width="36" style="16" customWidth="1"/>
    <col min="16" max="16" width="12.33203125" style="16" customWidth="1"/>
    <col min="17" max="17" width="33" style="16" customWidth="1"/>
    <col min="18" max="18" width="25.33203125" style="16" customWidth="1"/>
    <col min="19" max="20" width="20.5546875" style="16" customWidth="1"/>
    <col min="21" max="21" width="36.88671875" style="16" customWidth="1"/>
    <col min="22" max="22" width="16.6640625" style="16" customWidth="1"/>
    <col min="23" max="23" width="28.6640625" style="16" customWidth="1"/>
    <col min="24" max="24" width="28" style="16" customWidth="1"/>
    <col min="25" max="25" width="15.109375" style="16" customWidth="1"/>
    <col min="26" max="27" width="23.88671875" style="16" customWidth="1"/>
    <col min="28" max="28" width="28.6640625" style="16" customWidth="1"/>
    <col min="29" max="30" width="23.88671875" style="16" customWidth="1"/>
    <col min="31" max="16384" width="14.44140625" style="16"/>
  </cols>
  <sheetData>
    <row r="1" spans="1:30" ht="30.6" customHeight="1" x14ac:dyDescent="0.25">
      <c r="A1" s="40"/>
      <c r="B1" s="41"/>
      <c r="C1" s="44" t="s">
        <v>239</v>
      </c>
      <c r="D1" s="45"/>
      <c r="E1" s="45"/>
      <c r="F1" s="45"/>
      <c r="G1" s="45"/>
      <c r="H1" s="45"/>
      <c r="I1" s="46"/>
      <c r="J1" s="38" t="s">
        <v>238</v>
      </c>
    </row>
    <row r="2" spans="1:30" ht="61.8" customHeight="1" x14ac:dyDescent="0.25">
      <c r="A2" s="42"/>
      <c r="B2" s="43"/>
      <c r="C2" s="47"/>
      <c r="D2" s="48"/>
      <c r="E2" s="48"/>
      <c r="F2" s="48"/>
      <c r="G2" s="48"/>
      <c r="H2" s="48"/>
      <c r="I2" s="49"/>
      <c r="J2" s="36" t="s">
        <v>275</v>
      </c>
      <c r="K2" s="37"/>
    </row>
    <row r="3" spans="1:30" ht="61.8" customHeight="1" x14ac:dyDescent="0.25">
      <c r="A3" s="42"/>
      <c r="B3" s="43"/>
      <c r="C3" s="50"/>
      <c r="D3" s="51"/>
      <c r="E3" s="51"/>
      <c r="F3" s="51"/>
      <c r="G3" s="51"/>
      <c r="H3" s="51"/>
      <c r="I3" s="52"/>
      <c r="J3" s="39" t="s">
        <v>240</v>
      </c>
      <c r="K3" s="23"/>
    </row>
    <row r="4" spans="1:30" ht="103.2" customHeight="1" x14ac:dyDescent="0.25">
      <c r="A4" s="17" t="s">
        <v>35</v>
      </c>
      <c r="B4" s="17" t="s">
        <v>1</v>
      </c>
      <c r="C4" s="17" t="s">
        <v>2</v>
      </c>
      <c r="D4" s="17" t="s">
        <v>36</v>
      </c>
      <c r="E4" s="17" t="s">
        <v>37</v>
      </c>
      <c r="F4" s="17" t="s">
        <v>5</v>
      </c>
      <c r="G4" s="17" t="s">
        <v>6</v>
      </c>
      <c r="H4" s="17" t="s">
        <v>7</v>
      </c>
      <c r="I4" s="17" t="s">
        <v>8</v>
      </c>
      <c r="J4" s="35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38</v>
      </c>
      <c r="U4" s="18" t="s">
        <v>39</v>
      </c>
      <c r="V4" s="18" t="s">
        <v>40</v>
      </c>
      <c r="W4" s="18" t="s">
        <v>41</v>
      </c>
      <c r="X4" s="18" t="s">
        <v>42</v>
      </c>
      <c r="Y4" s="18" t="s">
        <v>43</v>
      </c>
      <c r="Z4" s="18" t="s">
        <v>44</v>
      </c>
      <c r="AA4" s="18" t="s">
        <v>45</v>
      </c>
      <c r="AB4" s="18" t="s">
        <v>46</v>
      </c>
      <c r="AC4" s="18" t="s">
        <v>47</v>
      </c>
      <c r="AD4" s="19" t="s">
        <v>48</v>
      </c>
    </row>
    <row r="5" spans="1:30" ht="28.8" hidden="1" customHeight="1" x14ac:dyDescent="0.25">
      <c r="A5" s="20"/>
      <c r="B5" s="21" t="str">
        <f ca="1">IFERROR(__xludf.DUMMYFUNCTION("QUERY('Orden cronólogico acciones part'!B1:T203,""SELECT*"",1)"),"Fecha de registro")</f>
        <v>Fecha de registro</v>
      </c>
      <c r="C5" s="20" t="str">
        <f ca="1">IFERROR(__xludf.DUMMYFUNCTION("""COMPUTED_VALUE"""),"Dependencia")</f>
        <v>Dependencia</v>
      </c>
      <c r="D5" s="20" t="str">
        <f ca="1">IFERROR(__xludf.DUMMYFUNCTION("""COMPUTED_VALUE"""),"Responsable")</f>
        <v>Responsable</v>
      </c>
      <c r="E5" s="20" t="str">
        <f ca="1">IFERROR(__xludf.DUMMYFUNCTION("""COMPUTED_VALUE"""),"Categoría de la acción de participación")</f>
        <v>Categoría de la acción de participación</v>
      </c>
      <c r="F5" s="20" t="str">
        <f ca="1">IFERROR(__xludf.DUMMYFUNCTION("""COMPUTED_VALUE"""),"Nombre de la actividad")</f>
        <v>Nombre de la actividad</v>
      </c>
      <c r="G5" s="20" t="str">
        <f ca="1">IFERROR(__xludf.DUMMYFUNCTION("""COMPUTED_VALUE"""),"Tipo de Actividad")</f>
        <v>Tipo de Actividad</v>
      </c>
      <c r="H5" s="20" t="str">
        <f ca="1">IFERROR(__xludf.DUMMYFUNCTION("""COMPUTED_VALUE"""),"Descripción de la actividad")</f>
        <v>Descripción de la actividad</v>
      </c>
      <c r="I5" s="20" t="str">
        <f ca="1">IFERROR(__xludf.DUMMYFUNCTION("""COMPUTED_VALUE"""),"Nombre del espacio de participación")</f>
        <v>Nombre del espacio de participación</v>
      </c>
      <c r="J5" s="20" t="str">
        <f ca="1">IFERROR(__xludf.DUMMYFUNCTION("""COMPUTED_VALUE"""),"¿Es una instancia?")</f>
        <v>¿Es una instancia?</v>
      </c>
      <c r="K5" s="20" t="str">
        <f ca="1">IFERROR(__xludf.DUMMYFUNCTION("""COMPUTED_VALUE"""),"¿Es un ejercicio de control social?")</f>
        <v>¿Es un ejercicio de control social?</v>
      </c>
      <c r="L5" s="20" t="str">
        <f ca="1">IFERROR(__xludf.DUMMYFUNCTION("""COMPUTED_VALUE"""),"Objetivo")</f>
        <v>Objetivo</v>
      </c>
      <c r="M5" s="20" t="str">
        <f ca="1">IFERROR(__xludf.DUMMYFUNCTION("""COMPUTED_VALUE"""),"Estado")</f>
        <v>Estado</v>
      </c>
      <c r="N5" s="20" t="str">
        <f ca="1">IFERROR(__xludf.DUMMYFUNCTION("""COMPUTED_VALUE"""),"Modalidad de participación")</f>
        <v>Modalidad de participación</v>
      </c>
      <c r="O5" s="20" t="str">
        <f ca="1">IFERROR(__xludf.DUMMYFUNCTION("""COMPUTED_VALUE"""),"Descripción del componente Digital con se apoya la actividad")</f>
        <v>Descripción del componente Digital con se apoya la actividad</v>
      </c>
      <c r="P5" s="20" t="str">
        <f ca="1">IFERROR(__xludf.DUMMYFUNCTION("""COMPUTED_VALUE"""),"Localidad")</f>
        <v>Localidad</v>
      </c>
      <c r="Q5" s="20" t="str">
        <f ca="1">IFERROR(__xludf.DUMMYFUNCTION("""COMPUTED_VALUE"""),"Grupo de Interés")</f>
        <v>Grupo de Interés</v>
      </c>
      <c r="R5" s="20" t="str">
        <f ca="1">IFERROR(__xludf.DUMMYFUNCTION("""COMPUTED_VALUE"""),"Enfoque Poblacional")</f>
        <v>Enfoque Poblacional</v>
      </c>
      <c r="S5" s="21" t="str">
        <f ca="1">IFERROR(__xludf.DUMMYFUNCTION("""COMPUTED_VALUE"""),"Fecha Inicio")</f>
        <v>Fecha Inicio</v>
      </c>
      <c r="T5" s="21" t="str">
        <f ca="1">IFERROR(__xludf.DUMMYFUNCTION("""COMPUTED_VALUE"""),"Fecha fin")</f>
        <v>Fecha fin</v>
      </c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0" ht="21.6" customHeight="1" x14ac:dyDescent="0.25">
      <c r="A6" s="20"/>
      <c r="B6" s="2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2"/>
      <c r="T6" s="22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13.8" x14ac:dyDescent="0.25">
      <c r="A7" s="20"/>
      <c r="B7" s="22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2"/>
      <c r="T7" s="22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ht="14.4" customHeight="1" x14ac:dyDescent="0.25">
      <c r="A8" s="20"/>
      <c r="B8" s="22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2"/>
      <c r="T8" s="22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14.4" customHeight="1" x14ac:dyDescent="0.25">
      <c r="A9" s="20"/>
      <c r="B9" s="2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2"/>
      <c r="T9" s="22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4.4" customHeight="1" x14ac:dyDescent="0.25">
      <c r="A10" s="20"/>
      <c r="B10" s="22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2"/>
      <c r="T10" s="22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3.8" x14ac:dyDescent="0.25">
      <c r="A11" s="20"/>
      <c r="B11" s="22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2"/>
      <c r="T11" s="22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3.8" x14ac:dyDescent="0.25">
      <c r="A12" s="20"/>
      <c r="B12" s="2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2"/>
      <c r="T12" s="22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3.8" x14ac:dyDescent="0.25">
      <c r="A13" s="20"/>
      <c r="B13" s="22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2"/>
      <c r="T13" s="22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1:30" ht="13.8" x14ac:dyDescent="0.25">
      <c r="A14" s="20"/>
      <c r="B14" s="2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2"/>
      <c r="T14" s="22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3.8" x14ac:dyDescent="0.25">
      <c r="A15" s="20"/>
      <c r="B15" s="22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2"/>
      <c r="T15" s="22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3.8" x14ac:dyDescent="0.25">
      <c r="A16" s="20"/>
      <c r="B16" s="22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2"/>
      <c r="T16" s="22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30" ht="13.8" x14ac:dyDescent="0.25">
      <c r="A17" s="20"/>
      <c r="B17" s="22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2"/>
      <c r="T17" s="22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1:30" ht="13.8" x14ac:dyDescent="0.25">
      <c r="A18" s="20"/>
      <c r="B18" s="22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2"/>
      <c r="T18" s="22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3.8" x14ac:dyDescent="0.25">
      <c r="A19" s="20"/>
      <c r="B19" s="22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2"/>
      <c r="T19" s="22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3.8" x14ac:dyDescent="0.25">
      <c r="A20" s="20"/>
      <c r="B20" s="22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2"/>
      <c r="T20" s="22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3.8" x14ac:dyDescent="0.25">
      <c r="A21" s="20"/>
      <c r="B21" s="22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2"/>
      <c r="T21" s="22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0" ht="13.8" x14ac:dyDescent="0.25">
      <c r="A22" s="20"/>
      <c r="B22" s="2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2"/>
      <c r="T22" s="22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1:30" ht="13.8" x14ac:dyDescent="0.25">
      <c r="A23" s="20"/>
      <c r="B23" s="22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2"/>
      <c r="T23" s="22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  <row r="24" spans="1:30" ht="13.8" x14ac:dyDescent="0.25">
      <c r="A24" s="20"/>
      <c r="B24" s="22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2"/>
      <c r="T24" s="22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1:30" ht="15.75" customHeight="1" x14ac:dyDescent="0.25">
      <c r="A25" s="20"/>
      <c r="B25" s="2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2"/>
      <c r="T25" s="22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ht="15.75" customHeight="1" x14ac:dyDescent="0.25">
      <c r="A26" s="20"/>
      <c r="B26" s="22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2"/>
      <c r="T26" s="22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1:30" ht="15.75" customHeight="1" x14ac:dyDescent="0.25">
      <c r="A27" s="20"/>
      <c r="B27" s="22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2"/>
      <c r="T27" s="22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1:30" ht="15.75" customHeight="1" x14ac:dyDescent="0.25">
      <c r="A28" s="20"/>
      <c r="B28" s="22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2"/>
      <c r="T28" s="22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1:30" ht="15.75" customHeight="1" x14ac:dyDescent="0.25">
      <c r="A29" s="20"/>
      <c r="B29" s="22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2"/>
      <c r="T29" s="22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ht="15.75" customHeight="1" x14ac:dyDescent="0.25">
      <c r="A30" s="20"/>
      <c r="B30" s="22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2"/>
      <c r="T30" s="22"/>
      <c r="U30" s="20"/>
      <c r="V30" s="20"/>
      <c r="W30" s="20"/>
      <c r="X30" s="20"/>
      <c r="Y30" s="20"/>
      <c r="Z30" s="20"/>
      <c r="AA30" s="20"/>
      <c r="AB30" s="20"/>
      <c r="AC30" s="20"/>
      <c r="AD30" s="20"/>
    </row>
    <row r="31" spans="1:30" ht="15.75" customHeight="1" x14ac:dyDescent="0.25">
      <c r="A31" s="20"/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2"/>
      <c r="T31" s="22"/>
      <c r="U31" s="20"/>
      <c r="V31" s="20"/>
      <c r="W31" s="20"/>
      <c r="X31" s="20"/>
      <c r="Y31" s="20"/>
      <c r="Z31" s="20"/>
      <c r="AA31" s="20"/>
      <c r="AB31" s="20"/>
      <c r="AC31" s="20"/>
      <c r="AD31" s="20"/>
    </row>
    <row r="32" spans="1:30" ht="15.75" customHeight="1" x14ac:dyDescent="0.25">
      <c r="A32" s="20"/>
      <c r="B32" s="2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2"/>
      <c r="T32" s="22"/>
      <c r="U32" s="20"/>
      <c r="V32" s="20"/>
      <c r="W32" s="20"/>
      <c r="X32" s="20"/>
      <c r="Y32" s="20"/>
      <c r="Z32" s="20"/>
      <c r="AA32" s="20"/>
      <c r="AB32" s="20"/>
      <c r="AC32" s="20"/>
      <c r="AD32" s="20"/>
    </row>
    <row r="33" spans="1:30" ht="15.75" customHeight="1" x14ac:dyDescent="0.25">
      <c r="A33" s="20"/>
      <c r="B33" s="22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2"/>
      <c r="T33" s="22"/>
      <c r="U33" s="20"/>
      <c r="V33" s="20"/>
      <c r="W33" s="20"/>
      <c r="X33" s="20"/>
      <c r="Y33" s="20"/>
      <c r="Z33" s="20"/>
      <c r="AA33" s="20"/>
      <c r="AB33" s="20"/>
      <c r="AC33" s="20"/>
      <c r="AD33" s="20"/>
    </row>
    <row r="34" spans="1:30" ht="15.75" customHeight="1" x14ac:dyDescent="0.25">
      <c r="A34" s="20"/>
      <c r="B34" s="2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2"/>
      <c r="T34" s="22"/>
      <c r="U34" s="20"/>
      <c r="V34" s="20"/>
      <c r="W34" s="20"/>
      <c r="X34" s="20"/>
      <c r="Y34" s="20"/>
      <c r="Z34" s="20"/>
      <c r="AA34" s="20"/>
      <c r="AB34" s="20"/>
      <c r="AC34" s="20"/>
      <c r="AD34" s="20"/>
    </row>
    <row r="35" spans="1:30" ht="15.75" customHeight="1" x14ac:dyDescent="0.25">
      <c r="A35" s="20"/>
      <c r="B35" s="22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2"/>
      <c r="T35" s="22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ht="15.75" customHeight="1" x14ac:dyDescent="0.25">
      <c r="A36" s="20"/>
      <c r="B36" s="22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2"/>
      <c r="T36" s="22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ht="15.75" customHeight="1" x14ac:dyDescent="0.25">
      <c r="A37" s="20"/>
      <c r="B37" s="22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2"/>
      <c r="T37" s="22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1:30" ht="15.75" customHeight="1" x14ac:dyDescent="0.25">
      <c r="A38" s="20"/>
      <c r="B38" s="22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2"/>
      <c r="T38" s="22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1:30" ht="15.75" customHeight="1" x14ac:dyDescent="0.25">
      <c r="A39" s="20"/>
      <c r="B39" s="22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2"/>
      <c r="T39" s="22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 ht="15.75" customHeight="1" x14ac:dyDescent="0.25">
      <c r="A40" s="20"/>
      <c r="B40" s="22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2"/>
      <c r="T40" s="22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ht="15.75" customHeight="1" x14ac:dyDescent="0.25">
      <c r="A41" s="20"/>
      <c r="B41" s="22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2"/>
      <c r="T41" s="22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ht="15.75" customHeight="1" x14ac:dyDescent="0.25">
      <c r="A42" s="20"/>
      <c r="B42" s="22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2"/>
      <c r="T42" s="22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ht="15.75" customHeight="1" x14ac:dyDescent="0.25">
      <c r="A43" s="20"/>
      <c r="B43" s="22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2"/>
      <c r="T43" s="22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ht="15.75" customHeight="1" x14ac:dyDescent="0.25">
      <c r="A44" s="20"/>
      <c r="B44" s="22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2"/>
      <c r="T44" s="22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ht="15.75" customHeight="1" x14ac:dyDescent="0.25">
      <c r="A45" s="20"/>
      <c r="B45" s="22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2"/>
      <c r="T45" s="22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5.75" customHeight="1" x14ac:dyDescent="0.25">
      <c r="A46" s="20"/>
      <c r="B46" s="22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2"/>
      <c r="T46" s="22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ht="15.75" customHeight="1" x14ac:dyDescent="0.25">
      <c r="A47" s="20"/>
      <c r="B47" s="22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2"/>
      <c r="T47" s="22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ht="15.75" customHeight="1" x14ac:dyDescent="0.25">
      <c r="A48" s="20"/>
      <c r="B48" s="22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2"/>
      <c r="T48" s="22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5.75" customHeight="1" x14ac:dyDescent="0.25">
      <c r="A49" s="20"/>
      <c r="B49" s="22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2"/>
      <c r="T49" s="22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ht="15.75" customHeight="1" x14ac:dyDescent="0.25">
      <c r="A50" s="20"/>
      <c r="B50" s="22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2"/>
      <c r="T50" s="22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ht="15.75" customHeight="1" x14ac:dyDescent="0.25">
      <c r="A51" s="20"/>
      <c r="B51" s="22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2"/>
      <c r="T51" s="22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ht="15.75" customHeight="1" x14ac:dyDescent="0.25">
      <c r="A52" s="20"/>
      <c r="B52" s="22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2"/>
      <c r="T52" s="22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ht="15.75" customHeight="1" x14ac:dyDescent="0.25">
      <c r="A53" s="20"/>
      <c r="B53" s="22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2"/>
      <c r="T53" s="22"/>
      <c r="U53" s="20"/>
      <c r="V53" s="20"/>
      <c r="W53" s="20"/>
      <c r="X53" s="20"/>
      <c r="Y53" s="20"/>
      <c r="Z53" s="20"/>
      <c r="AA53" s="20"/>
      <c r="AB53" s="20"/>
      <c r="AC53" s="20"/>
      <c r="AD53" s="20"/>
    </row>
    <row r="54" spans="1:30" ht="15.75" customHeight="1" x14ac:dyDescent="0.25">
      <c r="A54" s="20"/>
      <c r="B54" s="22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2"/>
      <c r="T54" s="22"/>
      <c r="U54" s="20"/>
      <c r="V54" s="20"/>
      <c r="W54" s="20"/>
      <c r="X54" s="20"/>
      <c r="Y54" s="20"/>
      <c r="Z54" s="20"/>
      <c r="AA54" s="20"/>
      <c r="AB54" s="20"/>
      <c r="AC54" s="20"/>
      <c r="AD54" s="20"/>
    </row>
    <row r="55" spans="1:30" ht="15.75" customHeight="1" x14ac:dyDescent="0.25">
      <c r="A55" s="20"/>
      <c r="B55" s="22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2"/>
      <c r="T55" s="22"/>
      <c r="U55" s="20"/>
      <c r="V55" s="20"/>
      <c r="W55" s="20"/>
      <c r="X55" s="20"/>
      <c r="Y55" s="20"/>
      <c r="Z55" s="20"/>
      <c r="AA55" s="20"/>
      <c r="AB55" s="20"/>
      <c r="AC55" s="20"/>
      <c r="AD55" s="20"/>
    </row>
    <row r="56" spans="1:30" ht="15.75" customHeight="1" x14ac:dyDescent="0.25">
      <c r="A56" s="20"/>
      <c r="B56" s="22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2"/>
      <c r="T56" s="22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1:30" ht="15.75" customHeight="1" x14ac:dyDescent="0.25">
      <c r="A57" s="20"/>
      <c r="B57" s="22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2"/>
      <c r="T57" s="22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1:30" ht="15.75" customHeight="1" x14ac:dyDescent="0.25">
      <c r="A58" s="20"/>
      <c r="B58" s="22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2"/>
      <c r="T58" s="22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1:30" ht="15.75" customHeight="1" x14ac:dyDescent="0.25">
      <c r="A59" s="20"/>
      <c r="B59" s="22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2"/>
      <c r="T59" s="22"/>
      <c r="U59" s="20"/>
      <c r="V59" s="20"/>
      <c r="W59" s="20"/>
      <c r="X59" s="20"/>
      <c r="Y59" s="20"/>
      <c r="Z59" s="20"/>
      <c r="AA59" s="20"/>
      <c r="AB59" s="20"/>
      <c r="AC59" s="20"/>
      <c r="AD59" s="20"/>
    </row>
    <row r="60" spans="1:30" ht="15.75" customHeight="1" x14ac:dyDescent="0.25">
      <c r="A60" s="20"/>
      <c r="B60" s="22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2"/>
      <c r="T60" s="22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ht="15.75" customHeight="1" x14ac:dyDescent="0.25">
      <c r="A61" s="20"/>
      <c r="B61" s="22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2"/>
      <c r="T61" s="22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ht="15.75" customHeight="1" x14ac:dyDescent="0.25">
      <c r="A62" s="20"/>
      <c r="B62" s="22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2"/>
      <c r="T62" s="22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ht="15.75" customHeight="1" x14ac:dyDescent="0.25">
      <c r="A63" s="20"/>
      <c r="B63" s="22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2"/>
      <c r="T63" s="22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ht="15.75" customHeight="1" x14ac:dyDescent="0.25">
      <c r="A64" s="20"/>
      <c r="B64" s="22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2"/>
      <c r="T64" s="22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spans="1:30" ht="15.75" customHeight="1" x14ac:dyDescent="0.25">
      <c r="A65" s="20"/>
      <c r="B65" s="22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2"/>
      <c r="T65" s="22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1:30" ht="15.75" customHeight="1" x14ac:dyDescent="0.25">
      <c r="A66" s="20"/>
      <c r="B66" s="22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2"/>
      <c r="T66" s="22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5.75" customHeight="1" x14ac:dyDescent="0.25">
      <c r="A67" s="20"/>
      <c r="B67" s="22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2"/>
      <c r="T67" s="22"/>
      <c r="U67" s="20"/>
      <c r="V67" s="20"/>
      <c r="W67" s="20"/>
      <c r="X67" s="20"/>
      <c r="Y67" s="20"/>
      <c r="Z67" s="20"/>
      <c r="AA67" s="20"/>
      <c r="AB67" s="20"/>
      <c r="AC67" s="20"/>
      <c r="AD67" s="20"/>
    </row>
    <row r="68" spans="1:30" ht="15.75" customHeight="1" x14ac:dyDescent="0.25">
      <c r="A68" s="20"/>
      <c r="B68" s="22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2"/>
      <c r="T68" s="22"/>
      <c r="U68" s="20"/>
      <c r="V68" s="20"/>
      <c r="W68" s="20"/>
      <c r="X68" s="20"/>
      <c r="Y68" s="20"/>
      <c r="Z68" s="20"/>
      <c r="AA68" s="20"/>
      <c r="AB68" s="20"/>
      <c r="AC68" s="20"/>
      <c r="AD68" s="20"/>
    </row>
    <row r="69" spans="1:30" ht="15.75" customHeight="1" x14ac:dyDescent="0.25">
      <c r="A69" s="20"/>
      <c r="B69" s="22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2"/>
      <c r="T69" s="22"/>
      <c r="U69" s="20"/>
      <c r="V69" s="20"/>
      <c r="W69" s="20"/>
      <c r="X69" s="20"/>
      <c r="Y69" s="20"/>
      <c r="Z69" s="20"/>
      <c r="AA69" s="20"/>
      <c r="AB69" s="20"/>
      <c r="AC69" s="20"/>
      <c r="AD69" s="20"/>
    </row>
    <row r="70" spans="1:30" ht="15.75" customHeight="1" x14ac:dyDescent="0.25">
      <c r="A70" s="20"/>
      <c r="B70" s="22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2"/>
      <c r="T70" s="22"/>
      <c r="U70" s="20"/>
      <c r="V70" s="20"/>
      <c r="W70" s="20"/>
      <c r="X70" s="20"/>
      <c r="Y70" s="20"/>
      <c r="Z70" s="20"/>
      <c r="AA70" s="20"/>
      <c r="AB70" s="20"/>
      <c r="AC70" s="20"/>
      <c r="AD70" s="20"/>
    </row>
    <row r="71" spans="1:30" ht="15.75" customHeight="1" x14ac:dyDescent="0.25">
      <c r="A71" s="20"/>
      <c r="B71" s="22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2"/>
      <c r="T71" s="22"/>
      <c r="U71" s="20"/>
      <c r="V71" s="20"/>
      <c r="W71" s="20"/>
      <c r="X71" s="20"/>
      <c r="Y71" s="20"/>
      <c r="Z71" s="20"/>
      <c r="AA71" s="20"/>
      <c r="AB71" s="20"/>
      <c r="AC71" s="20"/>
      <c r="AD71" s="20"/>
    </row>
    <row r="72" spans="1:30" ht="15.75" customHeight="1" x14ac:dyDescent="0.25">
      <c r="A72" s="20"/>
      <c r="B72" s="2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2"/>
      <c r="T72" s="22"/>
      <c r="U72" s="20"/>
      <c r="V72" s="20"/>
      <c r="W72" s="20"/>
      <c r="X72" s="20"/>
      <c r="Y72" s="20"/>
      <c r="Z72" s="20"/>
      <c r="AA72" s="20"/>
      <c r="AB72" s="20"/>
      <c r="AC72" s="20"/>
      <c r="AD72" s="20"/>
    </row>
    <row r="73" spans="1:30" ht="15.75" customHeight="1" x14ac:dyDescent="0.25">
      <c r="A73" s="20"/>
      <c r="B73" s="22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2"/>
      <c r="T73" s="22"/>
      <c r="U73" s="20"/>
      <c r="V73" s="20"/>
      <c r="W73" s="20"/>
      <c r="X73" s="20"/>
      <c r="Y73" s="20"/>
      <c r="Z73" s="20"/>
      <c r="AA73" s="20"/>
      <c r="AB73" s="20"/>
      <c r="AC73" s="20"/>
      <c r="AD73" s="20"/>
    </row>
    <row r="74" spans="1:30" ht="15.75" customHeight="1" x14ac:dyDescent="0.25">
      <c r="A74" s="20"/>
      <c r="B74" s="22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2"/>
      <c r="T74" s="22"/>
      <c r="U74" s="20"/>
      <c r="V74" s="20"/>
      <c r="W74" s="20"/>
      <c r="X74" s="20"/>
      <c r="Y74" s="20"/>
      <c r="Z74" s="20"/>
      <c r="AA74" s="20"/>
      <c r="AB74" s="20"/>
      <c r="AC74" s="20"/>
      <c r="AD74" s="20"/>
    </row>
    <row r="75" spans="1:30" ht="15.75" customHeight="1" x14ac:dyDescent="0.25">
      <c r="A75" s="20"/>
      <c r="B75" s="22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2"/>
      <c r="T75" s="22"/>
      <c r="U75" s="20"/>
      <c r="V75" s="20"/>
      <c r="W75" s="20"/>
      <c r="X75" s="20"/>
      <c r="Y75" s="20"/>
      <c r="Z75" s="20"/>
      <c r="AA75" s="20"/>
      <c r="AB75" s="20"/>
      <c r="AC75" s="20"/>
      <c r="AD75" s="20"/>
    </row>
    <row r="76" spans="1:30" ht="15.75" customHeight="1" x14ac:dyDescent="0.25">
      <c r="A76" s="20"/>
      <c r="B76" s="22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2"/>
      <c r="T76" s="22"/>
      <c r="U76" s="20"/>
      <c r="V76" s="20"/>
      <c r="W76" s="20"/>
      <c r="X76" s="20"/>
      <c r="Y76" s="20"/>
      <c r="Z76" s="20"/>
      <c r="AA76" s="20"/>
      <c r="AB76" s="20"/>
      <c r="AC76" s="20"/>
      <c r="AD76" s="20"/>
    </row>
    <row r="77" spans="1:30" ht="15.75" customHeight="1" x14ac:dyDescent="0.25">
      <c r="A77" s="20"/>
      <c r="B77" s="22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2"/>
      <c r="T77" s="22"/>
      <c r="U77" s="20"/>
      <c r="V77" s="20"/>
      <c r="W77" s="20"/>
      <c r="X77" s="20"/>
      <c r="Y77" s="20"/>
      <c r="Z77" s="20"/>
      <c r="AA77" s="20"/>
      <c r="AB77" s="20"/>
      <c r="AC77" s="20"/>
      <c r="AD77" s="20"/>
    </row>
    <row r="78" spans="1:30" ht="15.75" customHeight="1" x14ac:dyDescent="0.25">
      <c r="A78" s="20"/>
      <c r="B78" s="22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2"/>
      <c r="T78" s="22"/>
      <c r="U78" s="20"/>
      <c r="V78" s="20"/>
      <c r="W78" s="20"/>
      <c r="X78" s="20"/>
      <c r="Y78" s="20"/>
      <c r="Z78" s="20"/>
      <c r="AA78" s="20"/>
      <c r="AB78" s="20"/>
      <c r="AC78" s="20"/>
      <c r="AD78" s="20"/>
    </row>
    <row r="79" spans="1:30" ht="15.75" customHeight="1" x14ac:dyDescent="0.25">
      <c r="A79" s="20"/>
      <c r="B79" s="22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2"/>
      <c r="T79" s="22"/>
      <c r="U79" s="20"/>
      <c r="V79" s="20"/>
      <c r="W79" s="20"/>
      <c r="X79" s="20"/>
      <c r="Y79" s="20"/>
      <c r="Z79" s="20"/>
      <c r="AA79" s="20"/>
      <c r="AB79" s="20"/>
      <c r="AC79" s="20"/>
      <c r="AD79" s="20"/>
    </row>
    <row r="80" spans="1:30" ht="15.75" customHeight="1" x14ac:dyDescent="0.25">
      <c r="A80" s="20"/>
      <c r="B80" s="22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2"/>
      <c r="T80" s="22"/>
      <c r="U80" s="20"/>
      <c r="V80" s="20"/>
      <c r="W80" s="20"/>
      <c r="X80" s="20"/>
      <c r="Y80" s="20"/>
      <c r="Z80" s="20"/>
      <c r="AA80" s="20"/>
      <c r="AB80" s="20"/>
      <c r="AC80" s="20"/>
      <c r="AD80" s="20"/>
    </row>
    <row r="81" spans="1:30" ht="15.75" customHeight="1" x14ac:dyDescent="0.25">
      <c r="A81" s="20"/>
      <c r="B81" s="22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2"/>
      <c r="T81" s="22"/>
      <c r="U81" s="20"/>
      <c r="V81" s="20"/>
      <c r="W81" s="20"/>
      <c r="X81" s="20"/>
      <c r="Y81" s="20"/>
      <c r="Z81" s="20"/>
      <c r="AA81" s="20"/>
      <c r="AB81" s="20"/>
      <c r="AC81" s="20"/>
      <c r="AD81" s="20"/>
    </row>
    <row r="82" spans="1:30" ht="15.75" customHeight="1" x14ac:dyDescent="0.25">
      <c r="A82" s="20"/>
      <c r="B82" s="22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2"/>
      <c r="T82" s="22"/>
      <c r="U82" s="20"/>
      <c r="V82" s="20"/>
      <c r="W82" s="20"/>
      <c r="X82" s="20"/>
      <c r="Y82" s="20"/>
      <c r="Z82" s="20"/>
      <c r="AA82" s="20"/>
      <c r="AB82" s="20"/>
      <c r="AC82" s="20"/>
      <c r="AD82" s="20"/>
    </row>
    <row r="83" spans="1:30" ht="15.75" customHeight="1" x14ac:dyDescent="0.25">
      <c r="A83" s="20"/>
      <c r="B83" s="22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2"/>
      <c r="T83" s="22"/>
      <c r="U83" s="20"/>
      <c r="V83" s="20"/>
      <c r="W83" s="20"/>
      <c r="X83" s="20"/>
      <c r="Y83" s="20"/>
      <c r="Z83" s="20"/>
      <c r="AA83" s="20"/>
      <c r="AB83" s="20"/>
      <c r="AC83" s="20"/>
      <c r="AD83" s="20"/>
    </row>
    <row r="84" spans="1:30" ht="15.75" customHeight="1" x14ac:dyDescent="0.25">
      <c r="A84" s="20"/>
      <c r="B84" s="22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2"/>
      <c r="T84" s="22"/>
      <c r="U84" s="20"/>
      <c r="V84" s="20"/>
      <c r="W84" s="20"/>
      <c r="X84" s="20"/>
      <c r="Y84" s="20"/>
      <c r="Z84" s="20"/>
      <c r="AA84" s="20"/>
      <c r="AB84" s="20"/>
      <c r="AC84" s="20"/>
      <c r="AD84" s="20"/>
    </row>
    <row r="85" spans="1:30" ht="15.75" customHeight="1" x14ac:dyDescent="0.25">
      <c r="A85" s="20"/>
      <c r="B85" s="22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2"/>
      <c r="T85" s="22"/>
      <c r="U85" s="20"/>
      <c r="V85" s="20"/>
      <c r="W85" s="20"/>
      <c r="X85" s="20"/>
      <c r="Y85" s="20"/>
      <c r="Z85" s="20"/>
      <c r="AA85" s="20"/>
      <c r="AB85" s="20"/>
      <c r="AC85" s="20"/>
      <c r="AD85" s="20"/>
    </row>
    <row r="86" spans="1:30" ht="15.75" customHeight="1" x14ac:dyDescent="0.25">
      <c r="A86" s="20"/>
      <c r="B86" s="22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2"/>
      <c r="T86" s="22"/>
      <c r="U86" s="20"/>
      <c r="V86" s="20"/>
      <c r="W86" s="20"/>
      <c r="X86" s="20"/>
      <c r="Y86" s="20"/>
      <c r="Z86" s="20"/>
      <c r="AA86" s="20"/>
      <c r="AB86" s="20"/>
      <c r="AC86" s="20"/>
      <c r="AD86" s="20"/>
    </row>
    <row r="87" spans="1:30" ht="15.75" customHeight="1" x14ac:dyDescent="0.25">
      <c r="A87" s="20"/>
      <c r="B87" s="22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2"/>
      <c r="T87" s="22"/>
      <c r="U87" s="20"/>
      <c r="V87" s="20"/>
      <c r="W87" s="20"/>
      <c r="X87" s="20"/>
      <c r="Y87" s="20"/>
      <c r="Z87" s="20"/>
      <c r="AA87" s="20"/>
      <c r="AB87" s="20"/>
      <c r="AC87" s="20"/>
      <c r="AD87" s="20"/>
    </row>
    <row r="88" spans="1:30" ht="15.75" customHeight="1" x14ac:dyDescent="0.25">
      <c r="A88" s="20"/>
      <c r="B88" s="22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2"/>
      <c r="T88" s="22"/>
      <c r="U88" s="20"/>
      <c r="V88" s="20"/>
      <c r="W88" s="20"/>
      <c r="X88" s="20"/>
      <c r="Y88" s="20"/>
      <c r="Z88" s="20"/>
      <c r="AA88" s="20"/>
      <c r="AB88" s="20"/>
      <c r="AC88" s="20"/>
      <c r="AD88" s="20"/>
    </row>
    <row r="89" spans="1:30" ht="15.75" customHeight="1" x14ac:dyDescent="0.25">
      <c r="A89" s="20"/>
      <c r="B89" s="22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2"/>
      <c r="T89" s="22"/>
      <c r="U89" s="20"/>
      <c r="V89" s="20"/>
      <c r="W89" s="20"/>
      <c r="X89" s="20"/>
      <c r="Y89" s="20"/>
      <c r="Z89" s="20"/>
      <c r="AA89" s="20"/>
      <c r="AB89" s="20"/>
      <c r="AC89" s="20"/>
      <c r="AD89" s="20"/>
    </row>
    <row r="90" spans="1:30" ht="15.75" customHeight="1" x14ac:dyDescent="0.25">
      <c r="A90" s="20"/>
      <c r="B90" s="22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2"/>
      <c r="T90" s="22"/>
      <c r="U90" s="20"/>
      <c r="V90" s="20"/>
      <c r="W90" s="20"/>
      <c r="X90" s="20"/>
      <c r="Y90" s="20"/>
      <c r="Z90" s="20"/>
      <c r="AA90" s="20"/>
      <c r="AB90" s="20"/>
      <c r="AC90" s="20"/>
      <c r="AD90" s="20"/>
    </row>
    <row r="91" spans="1:30" ht="15.75" customHeight="1" x14ac:dyDescent="0.25">
      <c r="A91" s="20"/>
      <c r="B91" s="22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2"/>
      <c r="T91" s="22"/>
      <c r="U91" s="20"/>
      <c r="V91" s="20"/>
      <c r="W91" s="20"/>
      <c r="X91" s="20"/>
      <c r="Y91" s="20"/>
      <c r="Z91" s="20"/>
      <c r="AA91" s="20"/>
      <c r="AB91" s="20"/>
      <c r="AC91" s="20"/>
      <c r="AD91" s="20"/>
    </row>
    <row r="92" spans="1:30" ht="15.75" customHeight="1" x14ac:dyDescent="0.25">
      <c r="A92" s="20"/>
      <c r="B92" s="22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2"/>
      <c r="T92" s="22"/>
      <c r="U92" s="20"/>
      <c r="V92" s="20"/>
      <c r="W92" s="20"/>
      <c r="X92" s="20"/>
      <c r="Y92" s="20"/>
      <c r="Z92" s="20"/>
      <c r="AA92" s="20"/>
      <c r="AB92" s="20"/>
      <c r="AC92" s="20"/>
      <c r="AD92" s="20"/>
    </row>
    <row r="93" spans="1:30" ht="15.75" customHeight="1" x14ac:dyDescent="0.25">
      <c r="A93" s="20"/>
      <c r="B93" s="22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2"/>
      <c r="T93" s="22"/>
      <c r="U93" s="20"/>
      <c r="V93" s="20"/>
      <c r="W93" s="20"/>
      <c r="X93" s="20"/>
      <c r="Y93" s="20"/>
      <c r="Z93" s="20"/>
      <c r="AA93" s="20"/>
      <c r="AB93" s="20"/>
      <c r="AC93" s="20"/>
      <c r="AD93" s="20"/>
    </row>
    <row r="94" spans="1:30" ht="15.75" customHeight="1" x14ac:dyDescent="0.25">
      <c r="A94" s="20"/>
      <c r="B94" s="22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2"/>
      <c r="T94" s="22"/>
      <c r="U94" s="20"/>
      <c r="V94" s="20"/>
      <c r="W94" s="20"/>
      <c r="X94" s="20"/>
      <c r="Y94" s="20"/>
      <c r="Z94" s="20"/>
      <c r="AA94" s="20"/>
      <c r="AB94" s="20"/>
      <c r="AC94" s="20"/>
      <c r="AD94" s="20"/>
    </row>
    <row r="95" spans="1:30" ht="15.75" customHeight="1" x14ac:dyDescent="0.25">
      <c r="A95" s="20"/>
      <c r="B95" s="22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2"/>
      <c r="T95" s="22"/>
      <c r="U95" s="20"/>
      <c r="V95" s="20"/>
      <c r="W95" s="20"/>
      <c r="X95" s="20"/>
      <c r="Y95" s="20"/>
      <c r="Z95" s="20"/>
      <c r="AA95" s="20"/>
      <c r="AB95" s="20"/>
      <c r="AC95" s="20"/>
      <c r="AD95" s="20"/>
    </row>
    <row r="96" spans="1:30" ht="15.75" customHeight="1" x14ac:dyDescent="0.25">
      <c r="A96" s="20"/>
      <c r="B96" s="22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2"/>
      <c r="T96" s="22"/>
      <c r="U96" s="20"/>
      <c r="V96" s="20"/>
      <c r="W96" s="20"/>
      <c r="X96" s="20"/>
      <c r="Y96" s="20"/>
      <c r="Z96" s="20"/>
      <c r="AA96" s="20"/>
      <c r="AB96" s="20"/>
      <c r="AC96" s="20"/>
      <c r="AD96" s="20"/>
    </row>
    <row r="97" spans="1:30" ht="15.75" customHeight="1" x14ac:dyDescent="0.25">
      <c r="A97" s="20"/>
      <c r="B97" s="22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2"/>
      <c r="T97" s="22"/>
      <c r="U97" s="20"/>
      <c r="V97" s="20"/>
      <c r="W97" s="20"/>
      <c r="X97" s="20"/>
      <c r="Y97" s="20"/>
      <c r="Z97" s="20"/>
      <c r="AA97" s="20"/>
      <c r="AB97" s="20"/>
      <c r="AC97" s="20"/>
      <c r="AD97" s="20"/>
    </row>
    <row r="98" spans="1:30" ht="15.75" customHeight="1" x14ac:dyDescent="0.25">
      <c r="A98" s="20"/>
      <c r="B98" s="22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2"/>
      <c r="T98" s="22"/>
      <c r="U98" s="20"/>
      <c r="V98" s="20"/>
      <c r="W98" s="20"/>
      <c r="X98" s="20"/>
      <c r="Y98" s="20"/>
      <c r="Z98" s="20"/>
      <c r="AA98" s="20"/>
      <c r="AB98" s="20"/>
      <c r="AC98" s="20"/>
      <c r="AD98" s="20"/>
    </row>
    <row r="99" spans="1:30" ht="15.75" customHeight="1" x14ac:dyDescent="0.25">
      <c r="A99" s="20"/>
      <c r="B99" s="22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2"/>
      <c r="T99" s="22"/>
      <c r="U99" s="20"/>
      <c r="V99" s="20"/>
      <c r="W99" s="20"/>
      <c r="X99" s="20"/>
      <c r="Y99" s="20"/>
      <c r="Z99" s="20"/>
      <c r="AA99" s="20"/>
      <c r="AB99" s="20"/>
      <c r="AC99" s="20"/>
      <c r="AD99" s="20"/>
    </row>
    <row r="100" spans="1:30" ht="15.75" customHeight="1" x14ac:dyDescent="0.25">
      <c r="A100" s="20"/>
      <c r="B100" s="22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2"/>
      <c r="T100" s="22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</row>
    <row r="101" spans="1:30" ht="15.75" customHeight="1" x14ac:dyDescent="0.25">
      <c r="A101" s="20"/>
      <c r="B101" s="22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2"/>
      <c r="T101" s="22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</row>
    <row r="102" spans="1:30" ht="15.75" customHeight="1" x14ac:dyDescent="0.25">
      <c r="A102" s="20"/>
      <c r="B102" s="22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2"/>
      <c r="T102" s="22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</row>
    <row r="103" spans="1:30" ht="15.75" customHeight="1" x14ac:dyDescent="0.25">
      <c r="A103" s="20"/>
      <c r="B103" s="22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2"/>
      <c r="T103" s="22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</row>
    <row r="104" spans="1:30" ht="15.75" customHeight="1" x14ac:dyDescent="0.25">
      <c r="A104" s="20"/>
      <c r="B104" s="22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2"/>
      <c r="T104" s="22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</row>
    <row r="105" spans="1:30" ht="15.75" customHeight="1" x14ac:dyDescent="0.25">
      <c r="A105" s="20"/>
      <c r="B105" s="22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2"/>
      <c r="T105" s="22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</row>
    <row r="106" spans="1:30" ht="15.75" customHeight="1" x14ac:dyDescent="0.25">
      <c r="A106" s="20"/>
      <c r="B106" s="22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2"/>
      <c r="T106" s="22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</row>
    <row r="107" spans="1:30" ht="15.75" customHeight="1" x14ac:dyDescent="0.25">
      <c r="A107" s="20"/>
      <c r="B107" s="22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2"/>
      <c r="T107" s="22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</row>
    <row r="108" spans="1:30" ht="15.75" customHeight="1" x14ac:dyDescent="0.25">
      <c r="A108" s="20"/>
      <c r="B108" s="22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2"/>
      <c r="T108" s="22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</row>
    <row r="109" spans="1:30" ht="15.75" customHeight="1" x14ac:dyDescent="0.25">
      <c r="A109" s="20"/>
      <c r="B109" s="22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2"/>
      <c r="T109" s="22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</row>
    <row r="110" spans="1:30" ht="15.75" customHeight="1" x14ac:dyDescent="0.25">
      <c r="A110" s="20"/>
      <c r="B110" s="22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2"/>
      <c r="T110" s="22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</row>
    <row r="111" spans="1:30" ht="15.75" customHeight="1" x14ac:dyDescent="0.25">
      <c r="A111" s="20"/>
      <c r="B111" s="22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2"/>
      <c r="T111" s="22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</row>
    <row r="112" spans="1:30" ht="15.75" customHeight="1" x14ac:dyDescent="0.25">
      <c r="A112" s="20"/>
      <c r="B112" s="22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2"/>
      <c r="T112" s="22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</row>
    <row r="113" spans="1:30" ht="15.75" customHeight="1" x14ac:dyDescent="0.25">
      <c r="A113" s="20"/>
      <c r="B113" s="22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2"/>
      <c r="T113" s="22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</row>
    <row r="114" spans="1:30" ht="15.75" customHeight="1" x14ac:dyDescent="0.25">
      <c r="A114" s="20"/>
      <c r="B114" s="22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2"/>
      <c r="T114" s="22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</row>
    <row r="115" spans="1:30" ht="15.75" customHeight="1" x14ac:dyDescent="0.25">
      <c r="A115" s="20"/>
      <c r="B115" s="22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2"/>
      <c r="T115" s="22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</row>
    <row r="116" spans="1:30" ht="15.75" customHeight="1" x14ac:dyDescent="0.25">
      <c r="A116" s="20"/>
      <c r="B116" s="22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2"/>
      <c r="T116" s="22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</row>
    <row r="117" spans="1:30" ht="15.75" customHeight="1" x14ac:dyDescent="0.25">
      <c r="A117" s="20"/>
      <c r="B117" s="22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2"/>
      <c r="T117" s="22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</row>
    <row r="118" spans="1:30" ht="15.75" customHeight="1" x14ac:dyDescent="0.25">
      <c r="A118" s="20"/>
      <c r="B118" s="22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2"/>
      <c r="T118" s="22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</row>
    <row r="119" spans="1:30" ht="15.75" customHeight="1" x14ac:dyDescent="0.25">
      <c r="A119" s="20"/>
      <c r="B119" s="22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2"/>
      <c r="T119" s="22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</row>
    <row r="120" spans="1:30" ht="15.75" customHeight="1" x14ac:dyDescent="0.25">
      <c r="A120" s="20"/>
      <c r="B120" s="22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2"/>
      <c r="T120" s="22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</row>
    <row r="121" spans="1:30" ht="15.75" customHeight="1" x14ac:dyDescent="0.25">
      <c r="A121" s="20"/>
      <c r="B121" s="22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2"/>
      <c r="T121" s="22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</row>
    <row r="122" spans="1:30" ht="15.75" customHeight="1" x14ac:dyDescent="0.25">
      <c r="A122" s="20"/>
      <c r="B122" s="22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2"/>
      <c r="T122" s="22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</row>
    <row r="123" spans="1:30" ht="15.75" customHeight="1" x14ac:dyDescent="0.25">
      <c r="A123" s="20"/>
      <c r="B123" s="22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2"/>
      <c r="T123" s="22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</row>
    <row r="124" spans="1:30" ht="15.75" customHeight="1" x14ac:dyDescent="0.25">
      <c r="A124" s="20"/>
      <c r="B124" s="22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2"/>
      <c r="T124" s="22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</row>
    <row r="125" spans="1:30" ht="15.75" customHeight="1" x14ac:dyDescent="0.25">
      <c r="A125" s="20"/>
      <c r="B125" s="22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2"/>
      <c r="T125" s="22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</row>
    <row r="126" spans="1:30" ht="15.75" customHeight="1" x14ac:dyDescent="0.25">
      <c r="A126" s="20"/>
      <c r="B126" s="22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2"/>
      <c r="T126" s="22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ht="15.75" customHeight="1" x14ac:dyDescent="0.25">
      <c r="A127" s="20"/>
      <c r="B127" s="22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2"/>
      <c r="T127" s="22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</row>
    <row r="128" spans="1:30" ht="15.75" customHeight="1" x14ac:dyDescent="0.25">
      <c r="A128" s="20"/>
      <c r="B128" s="22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2"/>
      <c r="T128" s="22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</row>
    <row r="129" spans="1:30" ht="15.75" customHeight="1" x14ac:dyDescent="0.25">
      <c r="A129" s="20"/>
      <c r="B129" s="22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2"/>
      <c r="T129" s="22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</row>
    <row r="130" spans="1:30" ht="15.75" customHeight="1" x14ac:dyDescent="0.25">
      <c r="A130" s="20"/>
      <c r="B130" s="22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2"/>
      <c r="T130" s="22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</row>
    <row r="131" spans="1:30" ht="15.75" customHeight="1" x14ac:dyDescent="0.25">
      <c r="A131" s="20"/>
      <c r="B131" s="22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2"/>
      <c r="T131" s="22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</row>
    <row r="132" spans="1:30" ht="15.75" customHeight="1" x14ac:dyDescent="0.25">
      <c r="A132" s="20"/>
      <c r="B132" s="22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2"/>
      <c r="T132" s="22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</row>
    <row r="133" spans="1:30" ht="15.75" customHeight="1" x14ac:dyDescent="0.25">
      <c r="A133" s="20"/>
      <c r="B133" s="22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2"/>
      <c r="T133" s="22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</row>
    <row r="134" spans="1:30" ht="15.75" customHeight="1" x14ac:dyDescent="0.25">
      <c r="A134" s="20"/>
      <c r="B134" s="22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2"/>
      <c r="T134" s="22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</row>
    <row r="135" spans="1:30" ht="15.75" customHeight="1" x14ac:dyDescent="0.25">
      <c r="A135" s="20"/>
      <c r="B135" s="22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2"/>
      <c r="T135" s="22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</row>
    <row r="136" spans="1:30" ht="15.75" customHeight="1" x14ac:dyDescent="0.25">
      <c r="A136" s="20"/>
      <c r="B136" s="22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2"/>
      <c r="T136" s="22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</row>
    <row r="137" spans="1:30" ht="15.75" customHeight="1" x14ac:dyDescent="0.25">
      <c r="A137" s="20"/>
      <c r="B137" s="22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2"/>
      <c r="T137" s="22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</row>
    <row r="138" spans="1:30" ht="15.75" customHeight="1" x14ac:dyDescent="0.25">
      <c r="A138" s="20"/>
      <c r="B138" s="22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2"/>
      <c r="T138" s="22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</row>
    <row r="139" spans="1:30" ht="15.75" customHeight="1" x14ac:dyDescent="0.25">
      <c r="A139" s="20"/>
      <c r="B139" s="22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2"/>
      <c r="T139" s="22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</row>
    <row r="140" spans="1:30" ht="15.75" customHeight="1" x14ac:dyDescent="0.25">
      <c r="A140" s="20"/>
      <c r="B140" s="22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2"/>
      <c r="T140" s="22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</row>
    <row r="141" spans="1:30" ht="15.75" customHeight="1" x14ac:dyDescent="0.25">
      <c r="A141" s="20"/>
      <c r="B141" s="22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2"/>
      <c r="T141" s="22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</row>
    <row r="142" spans="1:30" ht="15.75" customHeight="1" x14ac:dyDescent="0.25">
      <c r="A142" s="20"/>
      <c r="B142" s="22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2"/>
      <c r="T142" s="22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</row>
    <row r="143" spans="1:30" ht="15.75" customHeight="1" x14ac:dyDescent="0.25">
      <c r="A143" s="20"/>
      <c r="B143" s="22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2"/>
      <c r="T143" s="22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</row>
    <row r="144" spans="1:30" ht="15.75" customHeight="1" x14ac:dyDescent="0.25">
      <c r="A144" s="20"/>
      <c r="B144" s="22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2"/>
      <c r="T144" s="22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</row>
    <row r="145" spans="1:30" ht="15.75" customHeight="1" x14ac:dyDescent="0.25">
      <c r="A145" s="20"/>
      <c r="B145" s="22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2"/>
      <c r="T145" s="22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</row>
    <row r="146" spans="1:30" ht="15.75" customHeight="1" x14ac:dyDescent="0.25">
      <c r="A146" s="20"/>
      <c r="B146" s="22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2"/>
      <c r="T146" s="22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</row>
    <row r="147" spans="1:30" ht="15.75" customHeight="1" x14ac:dyDescent="0.25">
      <c r="A147" s="20"/>
      <c r="B147" s="22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2"/>
      <c r="T147" s="22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</row>
    <row r="148" spans="1:30" ht="15.75" customHeight="1" x14ac:dyDescent="0.25">
      <c r="A148" s="20"/>
      <c r="B148" s="22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2"/>
      <c r="T148" s="22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</row>
    <row r="149" spans="1:30" ht="15.75" customHeight="1" x14ac:dyDescent="0.25">
      <c r="A149" s="20"/>
      <c r="B149" s="22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2"/>
      <c r="T149" s="22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</row>
    <row r="150" spans="1:30" ht="15.75" customHeight="1" x14ac:dyDescent="0.25">
      <c r="A150" s="20"/>
      <c r="B150" s="22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2"/>
      <c r="T150" s="22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</row>
    <row r="151" spans="1:30" ht="15.75" customHeight="1" x14ac:dyDescent="0.25">
      <c r="A151" s="20"/>
      <c r="B151" s="22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2"/>
      <c r="T151" s="22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</row>
    <row r="152" spans="1:30" ht="15.75" customHeight="1" x14ac:dyDescent="0.25">
      <c r="A152" s="20"/>
      <c r="B152" s="22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2"/>
      <c r="T152" s="22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</row>
    <row r="153" spans="1:30" ht="15.75" customHeight="1" x14ac:dyDescent="0.25">
      <c r="A153" s="20"/>
      <c r="B153" s="22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2"/>
      <c r="T153" s="22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</row>
    <row r="154" spans="1:30" ht="15.75" customHeight="1" x14ac:dyDescent="0.25">
      <c r="A154" s="20"/>
      <c r="B154" s="22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2"/>
      <c r="T154" s="22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</row>
    <row r="155" spans="1:30" ht="15.75" customHeight="1" x14ac:dyDescent="0.25">
      <c r="A155" s="20"/>
      <c r="B155" s="22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2"/>
      <c r="T155" s="22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</row>
    <row r="156" spans="1:30" ht="15.75" customHeight="1" x14ac:dyDescent="0.25">
      <c r="A156" s="20"/>
      <c r="B156" s="22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2"/>
      <c r="T156" s="22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</row>
    <row r="157" spans="1:30" ht="15.75" customHeight="1" x14ac:dyDescent="0.25">
      <c r="A157" s="20"/>
      <c r="B157" s="22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2"/>
      <c r="T157" s="22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</row>
    <row r="158" spans="1:30" ht="15.75" customHeight="1" x14ac:dyDescent="0.25">
      <c r="A158" s="20"/>
      <c r="B158" s="22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2"/>
      <c r="T158" s="22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</row>
    <row r="159" spans="1:30" ht="15.75" customHeight="1" x14ac:dyDescent="0.25">
      <c r="A159" s="20"/>
      <c r="B159" s="22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2"/>
      <c r="T159" s="22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</row>
    <row r="160" spans="1:30" ht="15.75" customHeight="1" x14ac:dyDescent="0.25">
      <c r="A160" s="20"/>
      <c r="B160" s="22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2"/>
      <c r="T160" s="22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</row>
    <row r="161" spans="1:30" ht="15.75" customHeight="1" x14ac:dyDescent="0.25">
      <c r="A161" s="20"/>
      <c r="B161" s="22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2"/>
      <c r="T161" s="22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</row>
    <row r="162" spans="1:30" ht="15.75" customHeight="1" x14ac:dyDescent="0.25">
      <c r="A162" s="20"/>
      <c r="B162" s="22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2"/>
      <c r="T162" s="22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</row>
    <row r="163" spans="1:30" ht="15.75" customHeight="1" x14ac:dyDescent="0.25">
      <c r="A163" s="20"/>
      <c r="B163" s="22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2"/>
      <c r="T163" s="22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</row>
    <row r="164" spans="1:30" ht="15.75" customHeight="1" x14ac:dyDescent="0.25">
      <c r="A164" s="20"/>
      <c r="B164" s="22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2"/>
      <c r="T164" s="22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</row>
    <row r="165" spans="1:30" ht="15.75" customHeight="1" x14ac:dyDescent="0.25">
      <c r="A165" s="20"/>
      <c r="B165" s="22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2"/>
      <c r="T165" s="22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</row>
    <row r="166" spans="1:30" ht="15.75" customHeight="1" x14ac:dyDescent="0.25">
      <c r="A166" s="20"/>
      <c r="B166" s="22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2"/>
      <c r="T166" s="22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</row>
    <row r="167" spans="1:30" ht="15.75" customHeight="1" x14ac:dyDescent="0.25">
      <c r="A167" s="20"/>
      <c r="B167" s="22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2"/>
      <c r="T167" s="22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</row>
    <row r="168" spans="1:30" ht="15.75" customHeight="1" x14ac:dyDescent="0.25">
      <c r="A168" s="20"/>
      <c r="B168" s="22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2"/>
      <c r="T168" s="22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</row>
    <row r="169" spans="1:30" ht="15.75" customHeight="1" x14ac:dyDescent="0.25">
      <c r="A169" s="20"/>
      <c r="B169" s="22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2"/>
      <c r="T169" s="22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</row>
    <row r="170" spans="1:30" ht="15.75" customHeight="1" x14ac:dyDescent="0.25">
      <c r="A170" s="20"/>
      <c r="B170" s="22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2"/>
      <c r="T170" s="22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</row>
    <row r="171" spans="1:30" ht="15.75" customHeight="1" x14ac:dyDescent="0.25">
      <c r="A171" s="20"/>
      <c r="B171" s="22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2"/>
      <c r="T171" s="22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</row>
    <row r="172" spans="1:30" ht="15.75" customHeight="1" x14ac:dyDescent="0.25">
      <c r="A172" s="20"/>
      <c r="B172" s="22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2"/>
      <c r="T172" s="22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</row>
    <row r="173" spans="1:30" ht="15.75" customHeight="1" x14ac:dyDescent="0.25">
      <c r="A173" s="20"/>
      <c r="B173" s="22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2"/>
      <c r="T173" s="22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</row>
    <row r="174" spans="1:30" ht="15.75" customHeight="1" x14ac:dyDescent="0.25">
      <c r="A174" s="20"/>
      <c r="B174" s="22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2"/>
      <c r="T174" s="22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</row>
    <row r="175" spans="1:30" ht="15.75" customHeight="1" x14ac:dyDescent="0.25">
      <c r="A175" s="20"/>
      <c r="B175" s="22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2"/>
      <c r="T175" s="22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</row>
    <row r="176" spans="1:30" ht="15.75" customHeight="1" x14ac:dyDescent="0.25">
      <c r="A176" s="20"/>
      <c r="B176" s="22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2"/>
      <c r="T176" s="22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</row>
    <row r="177" spans="1:30" ht="15.75" customHeight="1" x14ac:dyDescent="0.25">
      <c r="A177" s="20"/>
      <c r="B177" s="22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2"/>
      <c r="T177" s="22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</row>
    <row r="178" spans="1:30" ht="15.75" customHeight="1" x14ac:dyDescent="0.25">
      <c r="A178" s="20"/>
      <c r="B178" s="22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2"/>
      <c r="T178" s="22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</row>
    <row r="179" spans="1:30" ht="15.75" customHeight="1" x14ac:dyDescent="0.25">
      <c r="A179" s="20"/>
      <c r="B179" s="22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2"/>
      <c r="T179" s="22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</row>
    <row r="180" spans="1:30" ht="15.75" customHeight="1" x14ac:dyDescent="0.25">
      <c r="A180" s="20"/>
      <c r="B180" s="22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2"/>
      <c r="T180" s="22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</row>
    <row r="181" spans="1:30" ht="15.75" customHeight="1" x14ac:dyDescent="0.25">
      <c r="A181" s="20"/>
      <c r="B181" s="22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2"/>
      <c r="T181" s="22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</row>
    <row r="182" spans="1:30" ht="15.75" customHeight="1" x14ac:dyDescent="0.25">
      <c r="A182" s="20"/>
      <c r="B182" s="22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2"/>
      <c r="T182" s="22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</row>
    <row r="183" spans="1:30" ht="15.75" customHeight="1" x14ac:dyDescent="0.25">
      <c r="A183" s="20"/>
      <c r="B183" s="22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2"/>
      <c r="T183" s="22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</row>
    <row r="184" spans="1:30" ht="15.75" customHeight="1" x14ac:dyDescent="0.25">
      <c r="A184" s="20"/>
      <c r="B184" s="22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2"/>
      <c r="T184" s="22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</row>
    <row r="185" spans="1:30" ht="15.75" customHeight="1" x14ac:dyDescent="0.25">
      <c r="A185" s="20"/>
      <c r="B185" s="22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2"/>
      <c r="T185" s="22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</row>
    <row r="186" spans="1:30" ht="15.75" customHeight="1" x14ac:dyDescent="0.25">
      <c r="A186" s="20"/>
      <c r="B186" s="22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2"/>
      <c r="T186" s="22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</row>
    <row r="187" spans="1:30" ht="15.75" customHeight="1" x14ac:dyDescent="0.25">
      <c r="A187" s="20"/>
      <c r="B187" s="22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2"/>
      <c r="T187" s="22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</row>
    <row r="188" spans="1:30" ht="15.75" customHeight="1" x14ac:dyDescent="0.25">
      <c r="A188" s="20"/>
      <c r="B188" s="22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2"/>
      <c r="T188" s="22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</row>
    <row r="189" spans="1:30" ht="15.75" customHeight="1" x14ac:dyDescent="0.25">
      <c r="A189" s="20"/>
      <c r="B189" s="22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2"/>
      <c r="T189" s="22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</row>
    <row r="190" spans="1:30" ht="15.75" customHeight="1" x14ac:dyDescent="0.25">
      <c r="A190" s="20"/>
      <c r="B190" s="22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2"/>
      <c r="T190" s="22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</row>
    <row r="191" spans="1:30" ht="15.75" customHeight="1" x14ac:dyDescent="0.25">
      <c r="A191" s="20"/>
      <c r="B191" s="22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2"/>
      <c r="T191" s="22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</row>
    <row r="192" spans="1:30" ht="15.75" customHeight="1" x14ac:dyDescent="0.25">
      <c r="A192" s="20"/>
      <c r="B192" s="22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2"/>
      <c r="T192" s="22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</row>
    <row r="193" spans="1:30" ht="15.75" customHeight="1" x14ac:dyDescent="0.25">
      <c r="A193" s="20"/>
      <c r="B193" s="22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2"/>
      <c r="T193" s="22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</row>
    <row r="194" spans="1:30" ht="15.75" customHeight="1" x14ac:dyDescent="0.25">
      <c r="A194" s="20"/>
      <c r="B194" s="22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2"/>
      <c r="T194" s="22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</row>
    <row r="195" spans="1:30" ht="15.75" customHeight="1" x14ac:dyDescent="0.25">
      <c r="A195" s="20"/>
      <c r="B195" s="22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2"/>
      <c r="T195" s="22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</row>
    <row r="196" spans="1:30" ht="15.75" customHeight="1" x14ac:dyDescent="0.25">
      <c r="A196" s="20"/>
      <c r="B196" s="22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2"/>
      <c r="T196" s="22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</row>
    <row r="197" spans="1:30" ht="15.75" customHeight="1" x14ac:dyDescent="0.25">
      <c r="A197" s="20"/>
      <c r="B197" s="22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2"/>
      <c r="T197" s="22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</row>
    <row r="198" spans="1:30" ht="15.75" customHeight="1" x14ac:dyDescent="0.25">
      <c r="A198" s="20"/>
      <c r="B198" s="22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2"/>
      <c r="T198" s="22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</row>
    <row r="199" spans="1:30" ht="15.75" customHeight="1" x14ac:dyDescent="0.25">
      <c r="A199" s="20"/>
      <c r="B199" s="22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2"/>
      <c r="T199" s="22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</row>
    <row r="200" spans="1:30" ht="15.75" customHeight="1" x14ac:dyDescent="0.25">
      <c r="A200" s="20"/>
      <c r="B200" s="22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2"/>
      <c r="T200" s="22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</row>
    <row r="201" spans="1:30" ht="15.75" customHeight="1" x14ac:dyDescent="0.25">
      <c r="A201" s="20"/>
      <c r="B201" s="22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2"/>
      <c r="T201" s="22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</row>
    <row r="202" spans="1:30" ht="15.75" customHeight="1" x14ac:dyDescent="0.25">
      <c r="A202" s="20"/>
      <c r="B202" s="22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2"/>
      <c r="T202" s="22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</row>
    <row r="203" spans="1:30" ht="15.75" customHeight="1" x14ac:dyDescent="0.25">
      <c r="A203" s="20"/>
      <c r="B203" s="22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2"/>
      <c r="T203" s="22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</row>
    <row r="204" spans="1:30" ht="15.75" customHeight="1" x14ac:dyDescent="0.25">
      <c r="A204" s="20"/>
      <c r="B204" s="22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2"/>
      <c r="T204" s="22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</row>
    <row r="205" spans="1:30" ht="15.75" customHeight="1" x14ac:dyDescent="0.25">
      <c r="A205" s="20"/>
      <c r="B205" s="22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2"/>
      <c r="T205" s="22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</row>
  </sheetData>
  <mergeCells count="2">
    <mergeCell ref="A1:B3"/>
    <mergeCell ref="C1:I3"/>
  </mergeCells>
  <phoneticPr fontId="8" type="noConversion"/>
  <dataValidations count="3">
    <dataValidation type="list" allowBlank="1" showErrorMessage="1" sqref="AB5:AB205" xr:uid="{00000000-0002-0000-0200-000002000000}">
      <formula1>"1,2,3,4,5"</formula1>
    </dataValidation>
    <dataValidation type="date" allowBlank="1" showInputMessage="1" showErrorMessage="1" prompt="Error de fecha - Solo se permite ingresar valor de fecha en el formato DD/MM/AAAA" sqref="B5:B6 S5:T171" xr:uid="{00000000-0002-0000-0200-000008000000}">
      <formula1>45658</formula1>
      <formula2>47848</formula2>
    </dataValidation>
    <dataValidation type="decimal" allowBlank="1" showErrorMessage="1" sqref="U5:U205" xr:uid="{00000000-0002-0000-0200-00000B000000}">
      <formula1>1</formula1>
      <formula2>5000</formula2>
    </dataValidation>
  </dataValidations>
  <pageMargins left="0.75" right="0.75" top="1" bottom="1" header="0" footer="0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ErrorMessage="1" xr:uid="{00000000-0002-0000-0200-000000000000}">
          <x14:formula1>
            <xm:f>Listas!$G$2:$G$3</xm:f>
          </x14:formula1>
          <xm:sqref>K5:K205</xm:sqref>
        </x14:dataValidation>
        <x14:dataValidation type="list" allowBlank="1" showErrorMessage="1" xr:uid="{00000000-0002-0000-0200-000001000000}">
          <x14:formula1>
            <xm:f>Listas!$K$2:$K$4</xm:f>
          </x14:formula1>
          <xm:sqref>E5:E205</xm:sqref>
        </x14:dataValidation>
        <x14:dataValidation type="list" allowBlank="1" xr:uid="{00000000-0002-0000-0200-000003000000}">
          <x14:formula1>
            <xm:f>Listas!$B$2:$B$4</xm:f>
          </x14:formula1>
          <xm:sqref>N5:N205</xm:sqref>
        </x14:dataValidation>
        <x14:dataValidation type="list" allowBlank="1" showErrorMessage="1" xr:uid="{00000000-0002-0000-0200-000004000000}">
          <x14:formula1>
            <xm:f>Listas!$H$2:$H$22</xm:f>
          </x14:formula1>
          <xm:sqref>P5:P6</xm:sqref>
        </x14:dataValidation>
        <x14:dataValidation type="list" allowBlank="1" showErrorMessage="1" xr:uid="{00000000-0002-0000-0200-000005000000}">
          <x14:formula1>
            <xm:f>Listas!$D$2:$D$20</xm:f>
          </x14:formula1>
          <xm:sqref>C5:C205</xm:sqref>
        </x14:dataValidation>
        <x14:dataValidation type="list" allowBlank="1" xr:uid="{00000000-0002-0000-0200-000006000000}">
          <x14:formula1>
            <xm:f>Listas!$C$2:$C$5</xm:f>
          </x14:formula1>
          <xm:sqref>M5:M205</xm:sqref>
        </x14:dataValidation>
        <x14:dataValidation type="list" allowBlank="1" showErrorMessage="1" xr:uid="{00000000-0002-0000-0200-000007000000}">
          <x14:formula1>
            <xm:f>Listas!$H$2:$H$21</xm:f>
          </x14:formula1>
          <xm:sqref>P7:P205</xm:sqref>
        </x14:dataValidation>
        <x14:dataValidation type="list" allowBlank="1" showErrorMessage="1" xr:uid="{00000000-0002-0000-0200-000009000000}">
          <x14:formula1>
            <xm:f>Listas!$F$2:$F$3</xm:f>
          </x14:formula1>
          <xm:sqref>J5:J205</xm:sqref>
        </x14:dataValidation>
        <x14:dataValidation type="list" allowBlank="1" xr:uid="{00000000-0002-0000-0200-00000A000000}">
          <x14:formula1>
            <xm:f>Listas!$A$2:$A$14</xm:f>
          </x14:formula1>
          <xm:sqref>G5:G205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0"/>
  <sheetViews>
    <sheetView workbookViewId="0">
      <selection activeCell="A15" sqref="A15"/>
    </sheetView>
  </sheetViews>
  <sheetFormatPr baseColWidth="10" defaultColWidth="14.44140625" defaultRowHeight="15" customHeight="1" x14ac:dyDescent="0.3"/>
  <cols>
    <col min="1" max="10" width="28" customWidth="1"/>
    <col min="11" max="11" width="40" customWidth="1"/>
    <col min="12" max="26" width="9.109375" customWidth="1"/>
  </cols>
  <sheetData>
    <row r="1" spans="1:15" ht="14.4" x14ac:dyDescent="0.3">
      <c r="A1" s="8" t="s">
        <v>49</v>
      </c>
      <c r="B1" s="8" t="s">
        <v>50</v>
      </c>
      <c r="C1" s="8" t="s">
        <v>12</v>
      </c>
      <c r="D1" s="8" t="s">
        <v>2</v>
      </c>
      <c r="E1" s="8" t="s">
        <v>51</v>
      </c>
      <c r="F1" s="8" t="s">
        <v>9</v>
      </c>
      <c r="G1" s="8" t="s">
        <v>10</v>
      </c>
      <c r="H1" s="8" t="s">
        <v>15</v>
      </c>
      <c r="I1" s="8" t="s">
        <v>52</v>
      </c>
      <c r="J1" s="8" t="s">
        <v>53</v>
      </c>
      <c r="K1" s="32" t="s">
        <v>37</v>
      </c>
      <c r="L1" s="8" t="s">
        <v>54</v>
      </c>
      <c r="O1" s="5" t="s">
        <v>17</v>
      </c>
    </row>
    <row r="2" spans="1:15" ht="14.4" x14ac:dyDescent="0.3">
      <c r="A2" s="33" t="s">
        <v>55</v>
      </c>
      <c r="B2" s="5" t="s">
        <v>30</v>
      </c>
      <c r="C2" s="5" t="s">
        <v>29</v>
      </c>
      <c r="D2" s="5" t="s">
        <v>56</v>
      </c>
      <c r="E2" s="5" t="s">
        <v>57</v>
      </c>
      <c r="F2" s="5" t="s">
        <v>58</v>
      </c>
      <c r="G2" s="5" t="s">
        <v>58</v>
      </c>
      <c r="H2" s="5" t="s">
        <v>59</v>
      </c>
      <c r="I2" s="5" t="s">
        <v>60</v>
      </c>
      <c r="J2" s="5" t="s">
        <v>61</v>
      </c>
      <c r="K2" s="33" t="s">
        <v>62</v>
      </c>
      <c r="L2" s="5" t="s">
        <v>63</v>
      </c>
      <c r="O2" s="5" t="s">
        <v>64</v>
      </c>
    </row>
    <row r="3" spans="1:15" ht="14.4" x14ac:dyDescent="0.3">
      <c r="A3" s="33" t="s">
        <v>65</v>
      </c>
      <c r="B3" s="5" t="s">
        <v>66</v>
      </c>
      <c r="C3" s="5" t="s">
        <v>67</v>
      </c>
      <c r="D3" s="5" t="s">
        <v>68</v>
      </c>
      <c r="E3" s="5" t="s">
        <v>69</v>
      </c>
      <c r="F3" s="5" t="s">
        <v>69</v>
      </c>
      <c r="G3" s="5" t="s">
        <v>69</v>
      </c>
      <c r="H3" s="5" t="s">
        <v>70</v>
      </c>
      <c r="I3" s="5" t="s">
        <v>71</v>
      </c>
      <c r="J3" s="5" t="s">
        <v>72</v>
      </c>
      <c r="K3" s="33" t="s">
        <v>22</v>
      </c>
      <c r="L3" s="5" t="s">
        <v>73</v>
      </c>
      <c r="O3" s="5" t="s">
        <v>74</v>
      </c>
    </row>
    <row r="4" spans="1:15" ht="14.4" x14ac:dyDescent="0.3">
      <c r="A4" s="5" t="s">
        <v>75</v>
      </c>
      <c r="B4" s="5" t="s">
        <v>76</v>
      </c>
      <c r="C4" s="5" t="s">
        <v>77</v>
      </c>
      <c r="D4" s="5" t="s">
        <v>20</v>
      </c>
      <c r="H4" s="5" t="s">
        <v>32</v>
      </c>
      <c r="I4" s="5" t="s">
        <v>78</v>
      </c>
      <c r="J4" s="5" t="s">
        <v>79</v>
      </c>
      <c r="K4" s="33" t="s">
        <v>80</v>
      </c>
      <c r="L4" s="5" t="s">
        <v>81</v>
      </c>
      <c r="O4" s="5" t="s">
        <v>82</v>
      </c>
    </row>
    <row r="5" spans="1:15" ht="14.4" x14ac:dyDescent="0.3">
      <c r="A5" s="5" t="s">
        <v>83</v>
      </c>
      <c r="C5" s="5" t="s">
        <v>84</v>
      </c>
      <c r="D5" s="5" t="s">
        <v>85</v>
      </c>
      <c r="H5" s="5" t="s">
        <v>86</v>
      </c>
      <c r="I5" s="5" t="s">
        <v>87</v>
      </c>
      <c r="J5" s="5" t="s">
        <v>88</v>
      </c>
      <c r="L5" s="5" t="s">
        <v>89</v>
      </c>
      <c r="O5" s="5" t="s">
        <v>90</v>
      </c>
    </row>
    <row r="6" spans="1:15" ht="14.4" x14ac:dyDescent="0.3">
      <c r="A6" s="5" t="s">
        <v>91</v>
      </c>
      <c r="D6" s="5" t="s">
        <v>92</v>
      </c>
      <c r="H6" s="5" t="s">
        <v>93</v>
      </c>
      <c r="I6" s="5" t="s">
        <v>94</v>
      </c>
      <c r="O6" s="5" t="s">
        <v>95</v>
      </c>
    </row>
    <row r="7" spans="1:15" ht="14.4" x14ac:dyDescent="0.3">
      <c r="A7" s="33" t="s">
        <v>24</v>
      </c>
      <c r="D7" s="5" t="s">
        <v>96</v>
      </c>
      <c r="H7" s="5" t="s">
        <v>97</v>
      </c>
      <c r="I7" s="5" t="s">
        <v>98</v>
      </c>
      <c r="L7" s="5" t="s">
        <v>99</v>
      </c>
      <c r="O7" s="5" t="s">
        <v>100</v>
      </c>
    </row>
    <row r="8" spans="1:15" ht="14.4" x14ac:dyDescent="0.3">
      <c r="A8" s="5" t="s">
        <v>101</v>
      </c>
      <c r="D8" s="5" t="s">
        <v>102</v>
      </c>
      <c r="H8" s="5" t="s">
        <v>103</v>
      </c>
      <c r="I8" s="5" t="s">
        <v>104</v>
      </c>
      <c r="O8" s="5" t="s">
        <v>105</v>
      </c>
    </row>
    <row r="9" spans="1:15" ht="14.4" x14ac:dyDescent="0.3">
      <c r="A9" s="5" t="s">
        <v>106</v>
      </c>
      <c r="D9" s="5" t="s">
        <v>107</v>
      </c>
      <c r="H9" s="5" t="s">
        <v>108</v>
      </c>
      <c r="I9" s="5" t="s">
        <v>109</v>
      </c>
      <c r="O9" s="5" t="s">
        <v>110</v>
      </c>
    </row>
    <row r="10" spans="1:15" ht="14.4" x14ac:dyDescent="0.3">
      <c r="A10" s="5" t="s">
        <v>111</v>
      </c>
      <c r="D10" s="5" t="s">
        <v>112</v>
      </c>
      <c r="H10" s="5" t="s">
        <v>113</v>
      </c>
      <c r="O10" s="5" t="s">
        <v>114</v>
      </c>
    </row>
    <row r="11" spans="1:15" ht="14.4" x14ac:dyDescent="0.3">
      <c r="A11" s="5" t="s">
        <v>115</v>
      </c>
      <c r="D11" s="5" t="s">
        <v>116</v>
      </c>
      <c r="H11" s="5" t="s">
        <v>117</v>
      </c>
      <c r="O11" s="5" t="s">
        <v>118</v>
      </c>
    </row>
    <row r="12" spans="1:15" ht="14.4" x14ac:dyDescent="0.3">
      <c r="A12" s="5" t="s">
        <v>109</v>
      </c>
      <c r="D12" s="5" t="s">
        <v>119</v>
      </c>
      <c r="H12" s="5" t="s">
        <v>120</v>
      </c>
      <c r="L12" s="5" t="s">
        <v>121</v>
      </c>
      <c r="O12" s="5" t="s">
        <v>122</v>
      </c>
    </row>
    <row r="13" spans="1:15" ht="14.4" x14ac:dyDescent="0.3">
      <c r="A13" s="5" t="s">
        <v>123</v>
      </c>
      <c r="D13" s="5" t="s">
        <v>124</v>
      </c>
      <c r="H13" s="5" t="s">
        <v>125</v>
      </c>
      <c r="L13" s="5" t="s">
        <v>126</v>
      </c>
      <c r="O13" s="5" t="s">
        <v>127</v>
      </c>
    </row>
    <row r="14" spans="1:15" ht="14.4" x14ac:dyDescent="0.3">
      <c r="A14" s="5" t="s">
        <v>128</v>
      </c>
      <c r="D14" s="5" t="s">
        <v>129</v>
      </c>
      <c r="H14" s="5" t="s">
        <v>130</v>
      </c>
      <c r="L14" s="5" t="s">
        <v>131</v>
      </c>
      <c r="O14" s="5" t="s">
        <v>132</v>
      </c>
    </row>
    <row r="15" spans="1:15" ht="14.4" x14ac:dyDescent="0.3">
      <c r="A15" s="5" t="s">
        <v>133</v>
      </c>
      <c r="D15" s="5" t="s">
        <v>134</v>
      </c>
      <c r="H15" s="5" t="s">
        <v>135</v>
      </c>
      <c r="L15" s="5" t="s">
        <v>136</v>
      </c>
      <c r="O15" s="5" t="s">
        <v>137</v>
      </c>
    </row>
    <row r="16" spans="1:15" ht="14.4" x14ac:dyDescent="0.3">
      <c r="D16" s="5" t="s">
        <v>138</v>
      </c>
      <c r="H16" s="5" t="s">
        <v>139</v>
      </c>
      <c r="L16" s="5" t="s">
        <v>140</v>
      </c>
      <c r="O16" s="5" t="s">
        <v>141</v>
      </c>
    </row>
    <row r="17" spans="4:15" ht="14.4" x14ac:dyDescent="0.3">
      <c r="D17" s="5" t="s">
        <v>142</v>
      </c>
      <c r="H17" s="5" t="s">
        <v>143</v>
      </c>
      <c r="L17" s="5" t="s">
        <v>144</v>
      </c>
      <c r="O17" s="5" t="s">
        <v>145</v>
      </c>
    </row>
    <row r="18" spans="4:15" ht="14.4" x14ac:dyDescent="0.3">
      <c r="D18" s="5" t="s">
        <v>146</v>
      </c>
      <c r="H18" s="5" t="s">
        <v>147</v>
      </c>
      <c r="L18" s="5" t="s">
        <v>148</v>
      </c>
      <c r="O18" s="5" t="s">
        <v>149</v>
      </c>
    </row>
    <row r="19" spans="4:15" ht="14.4" x14ac:dyDescent="0.3">
      <c r="D19" s="5" t="s">
        <v>150</v>
      </c>
      <c r="H19" s="5" t="s">
        <v>151</v>
      </c>
      <c r="L19" s="5" t="s">
        <v>152</v>
      </c>
      <c r="O19" s="5" t="s">
        <v>153</v>
      </c>
    </row>
    <row r="20" spans="4:15" ht="14.4" x14ac:dyDescent="0.3">
      <c r="D20" s="5" t="s">
        <v>154</v>
      </c>
      <c r="H20" s="5" t="s">
        <v>155</v>
      </c>
      <c r="L20" s="5" t="s">
        <v>156</v>
      </c>
      <c r="O20" s="5" t="s">
        <v>34</v>
      </c>
    </row>
    <row r="21" spans="4:15" ht="15.75" customHeight="1" x14ac:dyDescent="0.3">
      <c r="H21" s="5" t="s">
        <v>157</v>
      </c>
      <c r="L21" s="5" t="s">
        <v>158</v>
      </c>
      <c r="O21" s="5" t="s">
        <v>159</v>
      </c>
    </row>
    <row r="22" spans="4:15" ht="15.75" customHeight="1" x14ac:dyDescent="0.3">
      <c r="H22" s="5" t="s">
        <v>160</v>
      </c>
      <c r="L22" s="5" t="s">
        <v>161</v>
      </c>
      <c r="O22" s="5" t="s">
        <v>162</v>
      </c>
    </row>
    <row r="23" spans="4:15" ht="15.75" customHeight="1" x14ac:dyDescent="0.3">
      <c r="L23" s="5" t="s">
        <v>163</v>
      </c>
      <c r="O23" s="5" t="s">
        <v>164</v>
      </c>
    </row>
    <row r="24" spans="4:15" ht="15.75" customHeight="1" x14ac:dyDescent="0.3">
      <c r="L24" s="5" t="s">
        <v>165</v>
      </c>
      <c r="O24" s="5" t="s">
        <v>166</v>
      </c>
    </row>
    <row r="25" spans="4:15" ht="15.75" customHeight="1" x14ac:dyDescent="0.3">
      <c r="L25" s="5" t="s">
        <v>167</v>
      </c>
      <c r="O25" s="5" t="s">
        <v>168</v>
      </c>
    </row>
    <row r="26" spans="4:15" ht="15.75" customHeight="1" x14ac:dyDescent="0.3">
      <c r="L26" s="5" t="s">
        <v>169</v>
      </c>
      <c r="O26" s="5" t="s">
        <v>170</v>
      </c>
    </row>
    <row r="27" spans="4:15" ht="15.75" customHeight="1" x14ac:dyDescent="0.3">
      <c r="L27" s="5" t="s">
        <v>171</v>
      </c>
      <c r="O27" s="5" t="s">
        <v>172</v>
      </c>
    </row>
    <row r="28" spans="4:15" ht="15.75" customHeight="1" x14ac:dyDescent="0.3">
      <c r="L28" s="5" t="s">
        <v>173</v>
      </c>
      <c r="O28" s="5" t="s">
        <v>174</v>
      </c>
    </row>
    <row r="29" spans="4:15" ht="15.75" customHeight="1" x14ac:dyDescent="0.3">
      <c r="L29" s="5" t="s">
        <v>175</v>
      </c>
      <c r="O29" s="5" t="s">
        <v>176</v>
      </c>
    </row>
    <row r="30" spans="4:15" ht="15.75" customHeight="1" x14ac:dyDescent="0.3">
      <c r="L30" s="5" t="s">
        <v>177</v>
      </c>
      <c r="O30" s="5" t="s">
        <v>178</v>
      </c>
    </row>
    <row r="31" spans="4:15" ht="15.75" customHeight="1" x14ac:dyDescent="0.3">
      <c r="L31" s="5" t="s">
        <v>179</v>
      </c>
    </row>
    <row r="32" spans="4:15" ht="15.75" customHeight="1" x14ac:dyDescent="0.3">
      <c r="L32" s="5" t="s">
        <v>180</v>
      </c>
    </row>
    <row r="33" spans="12:12" ht="15.75" customHeight="1" x14ac:dyDescent="0.3">
      <c r="L33" s="5" t="s">
        <v>181</v>
      </c>
    </row>
    <row r="34" spans="12:12" ht="15.75" customHeight="1" x14ac:dyDescent="0.3">
      <c r="L34" s="5" t="s">
        <v>182</v>
      </c>
    </row>
    <row r="35" spans="12:12" ht="15.75" customHeight="1" x14ac:dyDescent="0.3">
      <c r="L35" s="5" t="s">
        <v>183</v>
      </c>
    </row>
    <row r="36" spans="12:12" ht="15.75" customHeight="1" x14ac:dyDescent="0.3">
      <c r="L36" s="5" t="s">
        <v>184</v>
      </c>
    </row>
    <row r="37" spans="12:12" ht="15.75" customHeight="1" x14ac:dyDescent="0.3">
      <c r="L37" s="5" t="s">
        <v>185</v>
      </c>
    </row>
    <row r="38" spans="12:12" ht="15.75" customHeight="1" x14ac:dyDescent="0.3">
      <c r="L38" s="5" t="s">
        <v>186</v>
      </c>
    </row>
    <row r="39" spans="12:12" ht="15.75" customHeight="1" x14ac:dyDescent="0.3">
      <c r="L39" s="5" t="s">
        <v>187</v>
      </c>
    </row>
    <row r="40" spans="12:12" ht="15.75" customHeight="1" x14ac:dyDescent="0.3">
      <c r="L40" s="5" t="s">
        <v>188</v>
      </c>
    </row>
    <row r="41" spans="12:12" ht="15.75" customHeight="1" x14ac:dyDescent="0.3">
      <c r="L41" s="5" t="s">
        <v>189</v>
      </c>
    </row>
    <row r="42" spans="12:12" ht="15.75" customHeight="1" x14ac:dyDescent="0.3">
      <c r="L42" s="5" t="s">
        <v>190</v>
      </c>
    </row>
    <row r="43" spans="12:12" ht="15.75" customHeight="1" x14ac:dyDescent="0.3">
      <c r="L43" s="5" t="s">
        <v>191</v>
      </c>
    </row>
    <row r="44" spans="12:12" ht="15.75" customHeight="1" x14ac:dyDescent="0.3">
      <c r="L44" s="5" t="s">
        <v>192</v>
      </c>
    </row>
    <row r="45" spans="12:12" ht="15.75" customHeight="1" x14ac:dyDescent="0.3"/>
    <row r="46" spans="12:12" ht="15.75" customHeight="1" x14ac:dyDescent="0.3"/>
    <row r="47" spans="12:12" ht="15.75" customHeight="1" x14ac:dyDescent="0.3"/>
    <row r="48" spans="12:12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97"/>
  <sheetViews>
    <sheetView workbookViewId="0"/>
  </sheetViews>
  <sheetFormatPr baseColWidth="10" defaultColWidth="14.44140625" defaultRowHeight="15" customHeight="1" x14ac:dyDescent="0.3"/>
  <cols>
    <col min="1" max="1" width="28.6640625" customWidth="1"/>
    <col min="2" max="2" width="101.88671875" customWidth="1"/>
    <col min="3" max="3" width="72.109375" customWidth="1"/>
    <col min="4" max="4" width="9.109375" customWidth="1"/>
    <col min="5" max="5" width="25.33203125" customWidth="1"/>
    <col min="6" max="26" width="9.109375" customWidth="1"/>
  </cols>
  <sheetData>
    <row r="1" spans="1:5" ht="27.75" customHeight="1" x14ac:dyDescent="0.3">
      <c r="A1" s="9" t="s">
        <v>193</v>
      </c>
      <c r="B1" s="9" t="s">
        <v>194</v>
      </c>
      <c r="C1" s="9" t="s">
        <v>195</v>
      </c>
      <c r="E1" s="10" t="s">
        <v>196</v>
      </c>
    </row>
    <row r="2" spans="1:5" ht="28.8" x14ac:dyDescent="0.3">
      <c r="A2" s="11" t="s">
        <v>35</v>
      </c>
      <c r="B2" s="12" t="s">
        <v>197</v>
      </c>
      <c r="C2" s="12" t="s">
        <v>198</v>
      </c>
    </row>
    <row r="3" spans="1:5" ht="22.5" customHeight="1" x14ac:dyDescent="0.3">
      <c r="A3" s="11" t="s">
        <v>199</v>
      </c>
      <c r="B3" s="12" t="s">
        <v>200</v>
      </c>
      <c r="C3" s="12" t="s">
        <v>198</v>
      </c>
    </row>
    <row r="4" spans="1:5" ht="27" customHeight="1" x14ac:dyDescent="0.3">
      <c r="A4" s="11" t="s">
        <v>2</v>
      </c>
      <c r="B4" s="12" t="s">
        <v>201</v>
      </c>
      <c r="C4" s="12" t="s">
        <v>198</v>
      </c>
    </row>
    <row r="5" spans="1:5" ht="27" customHeight="1" x14ac:dyDescent="0.3">
      <c r="A5" s="11" t="s">
        <v>3</v>
      </c>
      <c r="B5" s="12" t="s">
        <v>202</v>
      </c>
      <c r="C5" s="12" t="s">
        <v>198</v>
      </c>
    </row>
    <row r="6" spans="1:5" ht="28.8" x14ac:dyDescent="0.3">
      <c r="A6" s="11" t="s">
        <v>37</v>
      </c>
      <c r="B6" s="12" t="s">
        <v>203</v>
      </c>
      <c r="C6" s="12" t="s">
        <v>198</v>
      </c>
    </row>
    <row r="7" spans="1:5" ht="28.8" x14ac:dyDescent="0.3">
      <c r="A7" s="11" t="s">
        <v>5</v>
      </c>
      <c r="B7" s="12" t="s">
        <v>204</v>
      </c>
      <c r="C7" s="12" t="s">
        <v>198</v>
      </c>
    </row>
    <row r="8" spans="1:5" ht="28.8" x14ac:dyDescent="0.3">
      <c r="A8" s="11" t="s">
        <v>6</v>
      </c>
      <c r="B8" s="12" t="s">
        <v>205</v>
      </c>
      <c r="C8" s="12" t="s">
        <v>198</v>
      </c>
    </row>
    <row r="9" spans="1:5" ht="28.8" x14ac:dyDescent="0.3">
      <c r="A9" s="11" t="s">
        <v>206</v>
      </c>
      <c r="B9" s="12" t="s">
        <v>207</v>
      </c>
      <c r="C9" s="12" t="s">
        <v>198</v>
      </c>
    </row>
    <row r="10" spans="1:5" ht="33.75" customHeight="1" x14ac:dyDescent="0.3">
      <c r="A10" s="11" t="s">
        <v>8</v>
      </c>
      <c r="B10" s="12" t="s">
        <v>208</v>
      </c>
      <c r="C10" s="12" t="s">
        <v>198</v>
      </c>
    </row>
    <row r="11" spans="1:5" ht="24" customHeight="1" x14ac:dyDescent="0.3">
      <c r="A11" s="11" t="s">
        <v>9</v>
      </c>
      <c r="B11" s="12" t="s">
        <v>209</v>
      </c>
      <c r="C11" s="12" t="s">
        <v>198</v>
      </c>
    </row>
    <row r="12" spans="1:5" ht="28.8" x14ac:dyDescent="0.3">
      <c r="A12" s="11" t="s">
        <v>10</v>
      </c>
      <c r="B12" s="12" t="s">
        <v>210</v>
      </c>
      <c r="C12" s="12" t="s">
        <v>198</v>
      </c>
    </row>
    <row r="13" spans="1:5" ht="28.8" x14ac:dyDescent="0.3">
      <c r="A13" s="11" t="s">
        <v>11</v>
      </c>
      <c r="B13" s="12" t="s">
        <v>211</v>
      </c>
      <c r="C13" s="12" t="s">
        <v>198</v>
      </c>
    </row>
    <row r="14" spans="1:5" ht="28.8" x14ac:dyDescent="0.3">
      <c r="A14" s="11" t="s">
        <v>12</v>
      </c>
      <c r="B14" s="12" t="s">
        <v>212</v>
      </c>
      <c r="C14" s="12" t="s">
        <v>198</v>
      </c>
    </row>
    <row r="15" spans="1:5" ht="28.8" x14ac:dyDescent="0.3">
      <c r="A15" s="11" t="s">
        <v>13</v>
      </c>
      <c r="B15" s="12" t="s">
        <v>213</v>
      </c>
      <c r="C15" s="12" t="s">
        <v>198</v>
      </c>
    </row>
    <row r="16" spans="1:5" ht="43.2" x14ac:dyDescent="0.3">
      <c r="A16" s="11" t="s">
        <v>214</v>
      </c>
      <c r="B16" s="12" t="s">
        <v>215</v>
      </c>
      <c r="C16" s="12" t="s">
        <v>198</v>
      </c>
    </row>
    <row r="17" spans="1:3" ht="28.8" x14ac:dyDescent="0.3">
      <c r="A17" s="11" t="s">
        <v>15</v>
      </c>
      <c r="B17" s="12" t="s">
        <v>216</v>
      </c>
      <c r="C17" s="12" t="s">
        <v>198</v>
      </c>
    </row>
    <row r="18" spans="1:3" ht="28.8" x14ac:dyDescent="0.3">
      <c r="A18" s="11" t="s">
        <v>16</v>
      </c>
      <c r="B18" s="12" t="s">
        <v>217</v>
      </c>
      <c r="C18" s="12" t="s">
        <v>198</v>
      </c>
    </row>
    <row r="19" spans="1:3" ht="28.8" x14ac:dyDescent="0.3">
      <c r="A19" s="11" t="s">
        <v>17</v>
      </c>
      <c r="B19" s="12" t="s">
        <v>218</v>
      </c>
      <c r="C19" s="12" t="s">
        <v>198</v>
      </c>
    </row>
    <row r="20" spans="1:3" ht="15.75" customHeight="1" x14ac:dyDescent="0.3">
      <c r="A20" s="11" t="s">
        <v>18</v>
      </c>
      <c r="B20" s="12" t="s">
        <v>219</v>
      </c>
      <c r="C20" s="12" t="s">
        <v>198</v>
      </c>
    </row>
    <row r="21" spans="1:3" ht="15.75" customHeight="1" x14ac:dyDescent="0.3">
      <c r="A21" s="11" t="s">
        <v>38</v>
      </c>
      <c r="B21" s="12" t="s">
        <v>220</v>
      </c>
      <c r="C21" s="12" t="s">
        <v>198</v>
      </c>
    </row>
    <row r="22" spans="1:3" ht="15.75" customHeight="1" x14ac:dyDescent="0.3">
      <c r="A22" s="11" t="s">
        <v>39</v>
      </c>
      <c r="B22" s="12" t="s">
        <v>221</v>
      </c>
      <c r="C22" s="12" t="s">
        <v>198</v>
      </c>
    </row>
    <row r="23" spans="1:3" ht="15.75" customHeight="1" x14ac:dyDescent="0.3">
      <c r="A23" s="11" t="s">
        <v>40</v>
      </c>
      <c r="B23" s="12" t="s">
        <v>222</v>
      </c>
      <c r="C23" s="12" t="s">
        <v>198</v>
      </c>
    </row>
    <row r="24" spans="1:3" ht="15.75" customHeight="1" x14ac:dyDescent="0.3">
      <c r="A24" s="11" t="s">
        <v>41</v>
      </c>
      <c r="B24" s="13" t="s">
        <v>223</v>
      </c>
      <c r="C24" s="12" t="s">
        <v>198</v>
      </c>
    </row>
    <row r="25" spans="1:3" ht="15.75" customHeight="1" x14ac:dyDescent="0.3">
      <c r="A25" s="11" t="s">
        <v>42</v>
      </c>
      <c r="B25" s="13" t="s">
        <v>224</v>
      </c>
      <c r="C25" s="12" t="s">
        <v>198</v>
      </c>
    </row>
    <row r="26" spans="1:3" ht="15.75" customHeight="1" x14ac:dyDescent="0.3">
      <c r="A26" s="11" t="s">
        <v>43</v>
      </c>
      <c r="B26" s="13" t="s">
        <v>225</v>
      </c>
      <c r="C26" s="12" t="s">
        <v>198</v>
      </c>
    </row>
    <row r="27" spans="1:3" ht="15.75" customHeight="1" x14ac:dyDescent="0.3">
      <c r="A27" s="11" t="s">
        <v>44</v>
      </c>
      <c r="B27" s="13" t="s">
        <v>226</v>
      </c>
      <c r="C27" s="12" t="s">
        <v>198</v>
      </c>
    </row>
    <row r="28" spans="1:3" ht="15.75" customHeight="1" x14ac:dyDescent="0.3">
      <c r="A28" s="11" t="s">
        <v>45</v>
      </c>
      <c r="B28" s="13" t="s">
        <v>227</v>
      </c>
      <c r="C28" s="12" t="s">
        <v>198</v>
      </c>
    </row>
    <row r="29" spans="1:3" ht="15.75" customHeight="1" x14ac:dyDescent="0.3">
      <c r="A29" s="11" t="s">
        <v>46</v>
      </c>
      <c r="B29" s="13" t="s">
        <v>228</v>
      </c>
      <c r="C29" s="12" t="s">
        <v>198</v>
      </c>
    </row>
    <row r="30" spans="1:3" ht="15.75" customHeight="1" x14ac:dyDescent="0.3">
      <c r="A30" s="11" t="s">
        <v>47</v>
      </c>
      <c r="B30" s="13" t="s">
        <v>229</v>
      </c>
      <c r="C30" s="12" t="s">
        <v>198</v>
      </c>
    </row>
    <row r="31" spans="1:3" ht="26.25" customHeight="1" x14ac:dyDescent="0.3">
      <c r="A31" s="11" t="s">
        <v>48</v>
      </c>
      <c r="B31" s="13" t="s">
        <v>230</v>
      </c>
      <c r="C31" s="12" t="s">
        <v>129</v>
      </c>
    </row>
    <row r="32" spans="1:3" ht="15.75" customHeight="1" x14ac:dyDescent="0.3">
      <c r="B32" s="14"/>
      <c r="C32" s="14"/>
    </row>
    <row r="33" spans="2:3" ht="15.75" customHeight="1" x14ac:dyDescent="0.3">
      <c r="B33" s="14"/>
      <c r="C33" s="14"/>
    </row>
    <row r="34" spans="2:3" ht="15.75" customHeight="1" x14ac:dyDescent="0.3">
      <c r="B34" s="14"/>
      <c r="C34" s="14"/>
    </row>
    <row r="35" spans="2:3" ht="15.75" customHeight="1" x14ac:dyDescent="0.3">
      <c r="B35" s="14"/>
      <c r="C35" s="14"/>
    </row>
    <row r="36" spans="2:3" ht="15.75" customHeight="1" x14ac:dyDescent="0.3">
      <c r="B36" s="14"/>
      <c r="C36" s="14"/>
    </row>
    <row r="37" spans="2:3" ht="15.75" customHeight="1" x14ac:dyDescent="0.3">
      <c r="B37" s="14"/>
      <c r="C37" s="14"/>
    </row>
    <row r="38" spans="2:3" ht="15.75" customHeight="1" x14ac:dyDescent="0.3">
      <c r="B38" s="14"/>
      <c r="C38" s="14"/>
    </row>
    <row r="39" spans="2:3" ht="15.75" customHeight="1" x14ac:dyDescent="0.3">
      <c r="B39" s="14"/>
      <c r="C39" s="14"/>
    </row>
    <row r="40" spans="2:3" ht="15.75" customHeight="1" x14ac:dyDescent="0.3">
      <c r="B40" s="14"/>
      <c r="C40" s="14"/>
    </row>
    <row r="41" spans="2:3" ht="15.75" customHeight="1" x14ac:dyDescent="0.3">
      <c r="B41" s="14"/>
      <c r="C41" s="14"/>
    </row>
    <row r="42" spans="2:3" ht="15.75" customHeight="1" x14ac:dyDescent="0.3">
      <c r="B42" s="14"/>
      <c r="C42" s="14"/>
    </row>
    <row r="43" spans="2:3" ht="15.75" customHeight="1" x14ac:dyDescent="0.3">
      <c r="B43" s="14"/>
      <c r="C43" s="14"/>
    </row>
    <row r="44" spans="2:3" ht="15.75" customHeight="1" x14ac:dyDescent="0.3">
      <c r="B44" s="14"/>
      <c r="C44" s="14"/>
    </row>
    <row r="45" spans="2:3" ht="15.75" customHeight="1" x14ac:dyDescent="0.3">
      <c r="B45" s="14"/>
      <c r="C45" s="14"/>
    </row>
    <row r="46" spans="2:3" ht="15.75" customHeight="1" x14ac:dyDescent="0.3">
      <c r="B46" s="14"/>
      <c r="C46" s="14"/>
    </row>
    <row r="47" spans="2:3" ht="15.75" customHeight="1" x14ac:dyDescent="0.3">
      <c r="B47" s="14"/>
      <c r="C47" s="14"/>
    </row>
    <row r="48" spans="2:3" ht="15.75" customHeight="1" x14ac:dyDescent="0.3">
      <c r="B48" s="14"/>
      <c r="C48" s="14"/>
    </row>
    <row r="49" spans="2:3" ht="15.75" customHeight="1" x14ac:dyDescent="0.3">
      <c r="B49" s="14"/>
      <c r="C49" s="14"/>
    </row>
    <row r="50" spans="2:3" ht="15.75" customHeight="1" x14ac:dyDescent="0.3">
      <c r="B50" s="14"/>
      <c r="C50" s="14"/>
    </row>
    <row r="51" spans="2:3" ht="15.75" customHeight="1" x14ac:dyDescent="0.3">
      <c r="B51" s="14"/>
      <c r="C51" s="14"/>
    </row>
    <row r="52" spans="2:3" ht="15.75" customHeight="1" x14ac:dyDescent="0.3">
      <c r="B52" s="14"/>
      <c r="C52" s="14"/>
    </row>
    <row r="53" spans="2:3" ht="15.75" customHeight="1" x14ac:dyDescent="0.3">
      <c r="B53" s="14"/>
      <c r="C53" s="14"/>
    </row>
    <row r="54" spans="2:3" ht="15.75" customHeight="1" x14ac:dyDescent="0.3">
      <c r="B54" s="14"/>
      <c r="C54" s="14"/>
    </row>
    <row r="55" spans="2:3" ht="15.75" customHeight="1" x14ac:dyDescent="0.3">
      <c r="B55" s="14"/>
      <c r="C55" s="14"/>
    </row>
    <row r="56" spans="2:3" ht="15.75" customHeight="1" x14ac:dyDescent="0.3">
      <c r="B56" s="14"/>
      <c r="C56" s="14"/>
    </row>
    <row r="57" spans="2:3" ht="15.75" customHeight="1" x14ac:dyDescent="0.3">
      <c r="B57" s="14"/>
      <c r="C57" s="14"/>
    </row>
    <row r="58" spans="2:3" ht="15.75" customHeight="1" x14ac:dyDescent="0.3">
      <c r="B58" s="14"/>
      <c r="C58" s="14"/>
    </row>
    <row r="59" spans="2:3" ht="15.75" customHeight="1" x14ac:dyDescent="0.3">
      <c r="B59" s="14"/>
      <c r="C59" s="14"/>
    </row>
    <row r="60" spans="2:3" ht="15.75" customHeight="1" x14ac:dyDescent="0.3">
      <c r="B60" s="14"/>
      <c r="C60" s="14"/>
    </row>
    <row r="61" spans="2:3" ht="15.75" customHeight="1" x14ac:dyDescent="0.3">
      <c r="B61" s="14"/>
      <c r="C61" s="14"/>
    </row>
    <row r="62" spans="2:3" ht="15.75" customHeight="1" x14ac:dyDescent="0.3">
      <c r="B62" s="14"/>
      <c r="C62" s="14"/>
    </row>
    <row r="63" spans="2:3" ht="15.75" customHeight="1" x14ac:dyDescent="0.3">
      <c r="B63" s="14"/>
      <c r="C63" s="14"/>
    </row>
    <row r="64" spans="2:3" ht="15.75" customHeight="1" x14ac:dyDescent="0.3">
      <c r="B64" s="14"/>
      <c r="C64" s="14"/>
    </row>
    <row r="65" spans="2:3" ht="15.75" customHeight="1" x14ac:dyDescent="0.3">
      <c r="B65" s="14"/>
      <c r="C65" s="14"/>
    </row>
    <row r="66" spans="2:3" ht="15.75" customHeight="1" x14ac:dyDescent="0.3">
      <c r="B66" s="14"/>
      <c r="C66" s="14"/>
    </row>
    <row r="67" spans="2:3" ht="15.75" customHeight="1" x14ac:dyDescent="0.3">
      <c r="B67" s="14"/>
      <c r="C67" s="14"/>
    </row>
    <row r="68" spans="2:3" ht="15.75" customHeight="1" x14ac:dyDescent="0.3">
      <c r="B68" s="14"/>
      <c r="C68" s="14"/>
    </row>
    <row r="69" spans="2:3" ht="15.75" customHeight="1" x14ac:dyDescent="0.3">
      <c r="B69" s="14"/>
      <c r="C69" s="14"/>
    </row>
    <row r="70" spans="2:3" ht="15.75" customHeight="1" x14ac:dyDescent="0.3">
      <c r="B70" s="14"/>
      <c r="C70" s="14"/>
    </row>
    <row r="71" spans="2:3" ht="15.75" customHeight="1" x14ac:dyDescent="0.3">
      <c r="B71" s="14"/>
      <c r="C71" s="14"/>
    </row>
    <row r="72" spans="2:3" ht="15.75" customHeight="1" x14ac:dyDescent="0.3">
      <c r="B72" s="14"/>
      <c r="C72" s="14"/>
    </row>
    <row r="73" spans="2:3" ht="15.75" customHeight="1" x14ac:dyDescent="0.3">
      <c r="B73" s="14"/>
      <c r="C73" s="14"/>
    </row>
    <row r="74" spans="2:3" ht="15.75" customHeight="1" x14ac:dyDescent="0.3">
      <c r="B74" s="14"/>
      <c r="C74" s="14"/>
    </row>
    <row r="75" spans="2:3" ht="15.75" customHeight="1" x14ac:dyDescent="0.3">
      <c r="B75" s="14"/>
      <c r="C75" s="14"/>
    </row>
    <row r="76" spans="2:3" ht="15.75" customHeight="1" x14ac:dyDescent="0.3">
      <c r="B76" s="14"/>
      <c r="C76" s="14"/>
    </row>
    <row r="77" spans="2:3" ht="15.75" customHeight="1" x14ac:dyDescent="0.3">
      <c r="B77" s="14"/>
      <c r="C77" s="14"/>
    </row>
    <row r="78" spans="2:3" ht="15.75" customHeight="1" x14ac:dyDescent="0.3">
      <c r="B78" s="14"/>
      <c r="C78" s="14"/>
    </row>
    <row r="79" spans="2:3" ht="15.75" customHeight="1" x14ac:dyDescent="0.3">
      <c r="B79" s="14"/>
      <c r="C79" s="14"/>
    </row>
    <row r="80" spans="2:3" ht="15.75" customHeight="1" x14ac:dyDescent="0.3">
      <c r="B80" s="14"/>
      <c r="C80" s="14"/>
    </row>
    <row r="81" spans="2:3" ht="15.75" customHeight="1" x14ac:dyDescent="0.3">
      <c r="B81" s="14"/>
      <c r="C81" s="14"/>
    </row>
    <row r="82" spans="2:3" ht="15.75" customHeight="1" x14ac:dyDescent="0.3">
      <c r="B82" s="14"/>
      <c r="C82" s="14"/>
    </row>
    <row r="83" spans="2:3" ht="15.75" customHeight="1" x14ac:dyDescent="0.3">
      <c r="B83" s="14"/>
      <c r="C83" s="14"/>
    </row>
    <row r="84" spans="2:3" ht="15.75" customHeight="1" x14ac:dyDescent="0.3">
      <c r="B84" s="14"/>
      <c r="C84" s="14"/>
    </row>
    <row r="85" spans="2:3" ht="15.75" customHeight="1" x14ac:dyDescent="0.3">
      <c r="B85" s="14"/>
      <c r="C85" s="14"/>
    </row>
    <row r="86" spans="2:3" ht="15.75" customHeight="1" x14ac:dyDescent="0.3">
      <c r="B86" s="14"/>
      <c r="C86" s="14"/>
    </row>
    <row r="87" spans="2:3" ht="15.75" customHeight="1" x14ac:dyDescent="0.3">
      <c r="B87" s="14"/>
      <c r="C87" s="14"/>
    </row>
    <row r="88" spans="2:3" ht="15.75" customHeight="1" x14ac:dyDescent="0.3">
      <c r="B88" s="14"/>
      <c r="C88" s="14"/>
    </row>
    <row r="89" spans="2:3" ht="15.75" customHeight="1" x14ac:dyDescent="0.3">
      <c r="B89" s="14"/>
      <c r="C89" s="14"/>
    </row>
    <row r="90" spans="2:3" ht="15.75" customHeight="1" x14ac:dyDescent="0.3">
      <c r="B90" s="14"/>
      <c r="C90" s="14"/>
    </row>
    <row r="91" spans="2:3" ht="15.75" customHeight="1" x14ac:dyDescent="0.3">
      <c r="B91" s="14"/>
      <c r="C91" s="14"/>
    </row>
    <row r="92" spans="2:3" ht="15.75" customHeight="1" x14ac:dyDescent="0.3">
      <c r="B92" s="14"/>
      <c r="C92" s="14"/>
    </row>
    <row r="93" spans="2:3" ht="15.75" customHeight="1" x14ac:dyDescent="0.3">
      <c r="B93" s="14"/>
      <c r="C93" s="14"/>
    </row>
    <row r="94" spans="2:3" ht="15.75" customHeight="1" x14ac:dyDescent="0.3">
      <c r="B94" s="14"/>
      <c r="C94" s="14"/>
    </row>
    <row r="95" spans="2:3" ht="15.75" customHeight="1" x14ac:dyDescent="0.3">
      <c r="B95" s="14"/>
      <c r="C95" s="14"/>
    </row>
    <row r="96" spans="2:3" ht="15.75" customHeight="1" x14ac:dyDescent="0.3">
      <c r="B96" s="14"/>
      <c r="C96" s="14"/>
    </row>
    <row r="97" spans="2:3" ht="15.75" customHeight="1" x14ac:dyDescent="0.3">
      <c r="B97" s="14"/>
      <c r="C97" s="14"/>
    </row>
    <row r="98" spans="2:3" ht="15.75" customHeight="1" x14ac:dyDescent="0.3">
      <c r="B98" s="14"/>
      <c r="C98" s="14"/>
    </row>
    <row r="99" spans="2:3" ht="15.75" customHeight="1" x14ac:dyDescent="0.3">
      <c r="B99" s="14"/>
      <c r="C99" s="14"/>
    </row>
    <row r="100" spans="2:3" ht="15.75" customHeight="1" x14ac:dyDescent="0.3">
      <c r="B100" s="14"/>
      <c r="C100" s="14"/>
    </row>
    <row r="101" spans="2:3" ht="15.75" customHeight="1" x14ac:dyDescent="0.3">
      <c r="B101" s="14"/>
      <c r="C101" s="14"/>
    </row>
    <row r="102" spans="2:3" ht="15.75" customHeight="1" x14ac:dyDescent="0.3">
      <c r="B102" s="14"/>
      <c r="C102" s="14"/>
    </row>
    <row r="103" spans="2:3" ht="15.75" customHeight="1" x14ac:dyDescent="0.3">
      <c r="B103" s="14"/>
      <c r="C103" s="14"/>
    </row>
    <row r="104" spans="2:3" ht="15.75" customHeight="1" x14ac:dyDescent="0.3">
      <c r="B104" s="14"/>
      <c r="C104" s="14"/>
    </row>
    <row r="105" spans="2:3" ht="15.75" customHeight="1" x14ac:dyDescent="0.3">
      <c r="B105" s="14"/>
      <c r="C105" s="14"/>
    </row>
    <row r="106" spans="2:3" ht="15.75" customHeight="1" x14ac:dyDescent="0.3">
      <c r="B106" s="14"/>
      <c r="C106" s="14"/>
    </row>
    <row r="107" spans="2:3" ht="15.75" customHeight="1" x14ac:dyDescent="0.3">
      <c r="B107" s="14"/>
      <c r="C107" s="14"/>
    </row>
    <row r="108" spans="2:3" ht="15.75" customHeight="1" x14ac:dyDescent="0.3">
      <c r="B108" s="14"/>
      <c r="C108" s="14"/>
    </row>
    <row r="109" spans="2:3" ht="15.75" customHeight="1" x14ac:dyDescent="0.3">
      <c r="B109" s="14"/>
      <c r="C109" s="14"/>
    </row>
    <row r="110" spans="2:3" ht="15.75" customHeight="1" x14ac:dyDescent="0.3">
      <c r="B110" s="14"/>
      <c r="C110" s="14"/>
    </row>
    <row r="111" spans="2:3" ht="15.75" customHeight="1" x14ac:dyDescent="0.3">
      <c r="B111" s="14"/>
      <c r="C111" s="14"/>
    </row>
    <row r="112" spans="2:3" ht="15.75" customHeight="1" x14ac:dyDescent="0.3">
      <c r="B112" s="14"/>
      <c r="C112" s="14"/>
    </row>
    <row r="113" spans="2:3" ht="15.75" customHeight="1" x14ac:dyDescent="0.3">
      <c r="B113" s="14"/>
      <c r="C113" s="14"/>
    </row>
    <row r="114" spans="2:3" ht="15.75" customHeight="1" x14ac:dyDescent="0.3">
      <c r="B114" s="14"/>
      <c r="C114" s="14"/>
    </row>
    <row r="115" spans="2:3" ht="15.75" customHeight="1" x14ac:dyDescent="0.3">
      <c r="B115" s="14"/>
      <c r="C115" s="14"/>
    </row>
    <row r="116" spans="2:3" ht="15.75" customHeight="1" x14ac:dyDescent="0.3">
      <c r="B116" s="14"/>
      <c r="C116" s="14"/>
    </row>
    <row r="117" spans="2:3" ht="15.75" customHeight="1" x14ac:dyDescent="0.3">
      <c r="B117" s="14"/>
      <c r="C117" s="14"/>
    </row>
    <row r="118" spans="2:3" ht="15.75" customHeight="1" x14ac:dyDescent="0.3">
      <c r="B118" s="14"/>
      <c r="C118" s="14"/>
    </row>
    <row r="119" spans="2:3" ht="15.75" customHeight="1" x14ac:dyDescent="0.3">
      <c r="B119" s="14"/>
      <c r="C119" s="14"/>
    </row>
    <row r="120" spans="2:3" ht="15.75" customHeight="1" x14ac:dyDescent="0.3">
      <c r="B120" s="14"/>
      <c r="C120" s="14"/>
    </row>
    <row r="121" spans="2:3" ht="15.75" customHeight="1" x14ac:dyDescent="0.3">
      <c r="B121" s="14"/>
      <c r="C121" s="14"/>
    </row>
    <row r="122" spans="2:3" ht="15.75" customHeight="1" x14ac:dyDescent="0.3">
      <c r="B122" s="14"/>
      <c r="C122" s="14"/>
    </row>
    <row r="123" spans="2:3" ht="15.75" customHeight="1" x14ac:dyDescent="0.3">
      <c r="B123" s="14"/>
      <c r="C123" s="14"/>
    </row>
    <row r="124" spans="2:3" ht="15.75" customHeight="1" x14ac:dyDescent="0.3">
      <c r="B124" s="14"/>
      <c r="C124" s="14"/>
    </row>
    <row r="125" spans="2:3" ht="15.75" customHeight="1" x14ac:dyDescent="0.3">
      <c r="B125" s="14"/>
      <c r="C125" s="14"/>
    </row>
    <row r="126" spans="2:3" ht="15.75" customHeight="1" x14ac:dyDescent="0.3">
      <c r="B126" s="14"/>
      <c r="C126" s="14"/>
    </row>
    <row r="127" spans="2:3" ht="15.75" customHeight="1" x14ac:dyDescent="0.3">
      <c r="B127" s="14"/>
      <c r="C127" s="14"/>
    </row>
    <row r="128" spans="2:3" ht="15.75" customHeight="1" x14ac:dyDescent="0.3">
      <c r="B128" s="14"/>
      <c r="C128" s="14"/>
    </row>
    <row r="129" spans="2:3" ht="15.75" customHeight="1" x14ac:dyDescent="0.3">
      <c r="B129" s="14"/>
      <c r="C129" s="14"/>
    </row>
    <row r="130" spans="2:3" ht="15.75" customHeight="1" x14ac:dyDescent="0.3">
      <c r="B130" s="14"/>
      <c r="C130" s="14"/>
    </row>
    <row r="131" spans="2:3" ht="15.75" customHeight="1" x14ac:dyDescent="0.3">
      <c r="B131" s="14"/>
      <c r="C131" s="14"/>
    </row>
    <row r="132" spans="2:3" ht="15.75" customHeight="1" x14ac:dyDescent="0.3">
      <c r="B132" s="14"/>
      <c r="C132" s="14"/>
    </row>
    <row r="133" spans="2:3" ht="15.75" customHeight="1" x14ac:dyDescent="0.3">
      <c r="B133" s="14"/>
      <c r="C133" s="14"/>
    </row>
    <row r="134" spans="2:3" ht="15.75" customHeight="1" x14ac:dyDescent="0.3">
      <c r="B134" s="14"/>
      <c r="C134" s="14"/>
    </row>
    <row r="135" spans="2:3" ht="15.75" customHeight="1" x14ac:dyDescent="0.3">
      <c r="B135" s="14"/>
      <c r="C135" s="14"/>
    </row>
    <row r="136" spans="2:3" ht="15.75" customHeight="1" x14ac:dyDescent="0.3">
      <c r="B136" s="14"/>
      <c r="C136" s="14"/>
    </row>
    <row r="137" spans="2:3" ht="15.75" customHeight="1" x14ac:dyDescent="0.3">
      <c r="B137" s="14"/>
      <c r="C137" s="14"/>
    </row>
    <row r="138" spans="2:3" ht="15.75" customHeight="1" x14ac:dyDescent="0.3">
      <c r="B138" s="14"/>
      <c r="C138" s="14"/>
    </row>
    <row r="139" spans="2:3" ht="15.75" customHeight="1" x14ac:dyDescent="0.3">
      <c r="B139" s="14"/>
      <c r="C139" s="14"/>
    </row>
    <row r="140" spans="2:3" ht="15.75" customHeight="1" x14ac:dyDescent="0.3">
      <c r="B140" s="14"/>
      <c r="C140" s="14"/>
    </row>
    <row r="141" spans="2:3" ht="15.75" customHeight="1" x14ac:dyDescent="0.3">
      <c r="B141" s="14"/>
      <c r="C141" s="14"/>
    </row>
    <row r="142" spans="2:3" ht="15.75" customHeight="1" x14ac:dyDescent="0.3">
      <c r="B142" s="14"/>
      <c r="C142" s="14"/>
    </row>
    <row r="143" spans="2:3" ht="15.75" customHeight="1" x14ac:dyDescent="0.3">
      <c r="B143" s="14"/>
      <c r="C143" s="14"/>
    </row>
    <row r="144" spans="2:3" ht="15.75" customHeight="1" x14ac:dyDescent="0.3">
      <c r="B144" s="14"/>
      <c r="C144" s="14"/>
    </row>
    <row r="145" spans="2:3" ht="15.75" customHeight="1" x14ac:dyDescent="0.3">
      <c r="B145" s="14"/>
      <c r="C145" s="14"/>
    </row>
    <row r="146" spans="2:3" ht="15.75" customHeight="1" x14ac:dyDescent="0.3">
      <c r="B146" s="14"/>
      <c r="C146" s="14"/>
    </row>
    <row r="147" spans="2:3" ht="15.75" customHeight="1" x14ac:dyDescent="0.3">
      <c r="B147" s="14"/>
      <c r="C147" s="14"/>
    </row>
    <row r="148" spans="2:3" ht="15.75" customHeight="1" x14ac:dyDescent="0.3">
      <c r="B148" s="14"/>
      <c r="C148" s="14"/>
    </row>
    <row r="149" spans="2:3" ht="15.75" customHeight="1" x14ac:dyDescent="0.3">
      <c r="B149" s="14"/>
      <c r="C149" s="14"/>
    </row>
    <row r="150" spans="2:3" ht="15.75" customHeight="1" x14ac:dyDescent="0.3">
      <c r="B150" s="14"/>
      <c r="C150" s="14"/>
    </row>
    <row r="151" spans="2:3" ht="15.75" customHeight="1" x14ac:dyDescent="0.3">
      <c r="B151" s="14"/>
      <c r="C151" s="14"/>
    </row>
    <row r="152" spans="2:3" ht="15.75" customHeight="1" x14ac:dyDescent="0.3">
      <c r="B152" s="14"/>
      <c r="C152" s="14"/>
    </row>
    <row r="153" spans="2:3" ht="15.75" customHeight="1" x14ac:dyDescent="0.3">
      <c r="B153" s="14"/>
      <c r="C153" s="14"/>
    </row>
    <row r="154" spans="2:3" ht="15.75" customHeight="1" x14ac:dyDescent="0.3">
      <c r="B154" s="14"/>
      <c r="C154" s="14"/>
    </row>
    <row r="155" spans="2:3" ht="15.75" customHeight="1" x14ac:dyDescent="0.3">
      <c r="B155" s="14"/>
      <c r="C155" s="14"/>
    </row>
    <row r="156" spans="2:3" ht="15.75" customHeight="1" x14ac:dyDescent="0.3">
      <c r="B156" s="14"/>
      <c r="C156" s="14"/>
    </row>
    <row r="157" spans="2:3" ht="15.75" customHeight="1" x14ac:dyDescent="0.3">
      <c r="B157" s="14"/>
      <c r="C157" s="14"/>
    </row>
    <row r="158" spans="2:3" ht="15.75" customHeight="1" x14ac:dyDescent="0.3">
      <c r="B158" s="14"/>
      <c r="C158" s="14"/>
    </row>
    <row r="159" spans="2:3" ht="15.75" customHeight="1" x14ac:dyDescent="0.3">
      <c r="B159" s="14"/>
      <c r="C159" s="14"/>
    </row>
    <row r="160" spans="2:3" ht="15.75" customHeight="1" x14ac:dyDescent="0.3">
      <c r="B160" s="14"/>
      <c r="C160" s="14"/>
    </row>
    <row r="161" spans="2:3" ht="15.75" customHeight="1" x14ac:dyDescent="0.3">
      <c r="B161" s="14"/>
      <c r="C161" s="14"/>
    </row>
    <row r="162" spans="2:3" ht="15.75" customHeight="1" x14ac:dyDescent="0.3">
      <c r="B162" s="14"/>
      <c r="C162" s="14"/>
    </row>
    <row r="163" spans="2:3" ht="15.75" customHeight="1" x14ac:dyDescent="0.3">
      <c r="B163" s="14"/>
      <c r="C163" s="14"/>
    </row>
    <row r="164" spans="2:3" ht="15.75" customHeight="1" x14ac:dyDescent="0.3">
      <c r="B164" s="14"/>
      <c r="C164" s="14"/>
    </row>
    <row r="165" spans="2:3" ht="15.75" customHeight="1" x14ac:dyDescent="0.3">
      <c r="B165" s="14"/>
      <c r="C165" s="14"/>
    </row>
    <row r="166" spans="2:3" ht="15.75" customHeight="1" x14ac:dyDescent="0.3">
      <c r="B166" s="14"/>
      <c r="C166" s="14"/>
    </row>
    <row r="167" spans="2:3" ht="15.75" customHeight="1" x14ac:dyDescent="0.3">
      <c r="B167" s="14"/>
      <c r="C167" s="14"/>
    </row>
    <row r="168" spans="2:3" ht="15.75" customHeight="1" x14ac:dyDescent="0.3">
      <c r="B168" s="14"/>
      <c r="C168" s="14"/>
    </row>
    <row r="169" spans="2:3" ht="15.75" customHeight="1" x14ac:dyDescent="0.3">
      <c r="B169" s="14"/>
      <c r="C169" s="14"/>
    </row>
    <row r="170" spans="2:3" ht="15.75" customHeight="1" x14ac:dyDescent="0.3">
      <c r="B170" s="14"/>
      <c r="C170" s="14"/>
    </row>
    <row r="171" spans="2:3" ht="15.75" customHeight="1" x14ac:dyDescent="0.3">
      <c r="B171" s="14"/>
      <c r="C171" s="14"/>
    </row>
    <row r="172" spans="2:3" ht="15.75" customHeight="1" x14ac:dyDescent="0.3">
      <c r="B172" s="14"/>
      <c r="C172" s="14"/>
    </row>
    <row r="173" spans="2:3" ht="15.75" customHeight="1" x14ac:dyDescent="0.3">
      <c r="B173" s="14"/>
      <c r="C173" s="14"/>
    </row>
    <row r="174" spans="2:3" ht="15.75" customHeight="1" x14ac:dyDescent="0.3">
      <c r="B174" s="14"/>
      <c r="C174" s="14"/>
    </row>
    <row r="175" spans="2:3" ht="15.75" customHeight="1" x14ac:dyDescent="0.3">
      <c r="B175" s="14"/>
      <c r="C175" s="14"/>
    </row>
    <row r="176" spans="2:3" ht="15.75" customHeight="1" x14ac:dyDescent="0.3">
      <c r="B176" s="14"/>
      <c r="C176" s="14"/>
    </row>
    <row r="177" spans="2:3" ht="15.75" customHeight="1" x14ac:dyDescent="0.3">
      <c r="B177" s="14"/>
      <c r="C177" s="14"/>
    </row>
    <row r="178" spans="2:3" ht="15.75" customHeight="1" x14ac:dyDescent="0.3">
      <c r="B178" s="14"/>
      <c r="C178" s="14"/>
    </row>
    <row r="179" spans="2:3" ht="15.75" customHeight="1" x14ac:dyDescent="0.3">
      <c r="B179" s="14"/>
      <c r="C179" s="14"/>
    </row>
    <row r="180" spans="2:3" ht="15.75" customHeight="1" x14ac:dyDescent="0.3">
      <c r="B180" s="14"/>
      <c r="C180" s="14"/>
    </row>
    <row r="181" spans="2:3" ht="15.75" customHeight="1" x14ac:dyDescent="0.3">
      <c r="B181" s="14"/>
      <c r="C181" s="14"/>
    </row>
    <row r="182" spans="2:3" ht="15.75" customHeight="1" x14ac:dyDescent="0.3">
      <c r="B182" s="14"/>
      <c r="C182" s="14"/>
    </row>
    <row r="183" spans="2:3" ht="15.75" customHeight="1" x14ac:dyDescent="0.3">
      <c r="B183" s="14"/>
      <c r="C183" s="14"/>
    </row>
    <row r="184" spans="2:3" ht="15.75" customHeight="1" x14ac:dyDescent="0.3">
      <c r="B184" s="14"/>
      <c r="C184" s="14"/>
    </row>
    <row r="185" spans="2:3" ht="15.75" customHeight="1" x14ac:dyDescent="0.3">
      <c r="B185" s="14"/>
      <c r="C185" s="14"/>
    </row>
    <row r="186" spans="2:3" ht="15.75" customHeight="1" x14ac:dyDescent="0.3">
      <c r="B186" s="14"/>
      <c r="C186" s="14"/>
    </row>
    <row r="187" spans="2:3" ht="15.75" customHeight="1" x14ac:dyDescent="0.3">
      <c r="B187" s="14"/>
      <c r="C187" s="14"/>
    </row>
    <row r="188" spans="2:3" ht="15.75" customHeight="1" x14ac:dyDescent="0.3">
      <c r="B188" s="14"/>
      <c r="C188" s="14"/>
    </row>
    <row r="189" spans="2:3" ht="15.75" customHeight="1" x14ac:dyDescent="0.3">
      <c r="B189" s="14"/>
      <c r="C189" s="14"/>
    </row>
    <row r="190" spans="2:3" ht="15.75" customHeight="1" x14ac:dyDescent="0.3">
      <c r="B190" s="14"/>
      <c r="C190" s="14"/>
    </row>
    <row r="191" spans="2:3" ht="15.75" customHeight="1" x14ac:dyDescent="0.3">
      <c r="B191" s="14"/>
      <c r="C191" s="14"/>
    </row>
    <row r="192" spans="2:3" ht="15.75" customHeight="1" x14ac:dyDescent="0.3">
      <c r="B192" s="14"/>
      <c r="C192" s="14"/>
    </row>
    <row r="193" spans="2:3" ht="15.75" customHeight="1" x14ac:dyDescent="0.3">
      <c r="B193" s="14"/>
      <c r="C193" s="14"/>
    </row>
    <row r="194" spans="2:3" ht="15.75" customHeight="1" x14ac:dyDescent="0.3">
      <c r="B194" s="14"/>
      <c r="C194" s="14"/>
    </row>
    <row r="195" spans="2:3" ht="15.75" customHeight="1" x14ac:dyDescent="0.3">
      <c r="B195" s="14"/>
      <c r="C195" s="14"/>
    </row>
    <row r="196" spans="2:3" ht="15.75" customHeight="1" x14ac:dyDescent="0.3">
      <c r="B196" s="14"/>
      <c r="C196" s="14"/>
    </row>
    <row r="197" spans="2:3" ht="15.75" customHeight="1" x14ac:dyDescent="0.3">
      <c r="B197" s="14"/>
      <c r="C197" s="14"/>
    </row>
    <row r="198" spans="2:3" ht="15.75" customHeight="1" x14ac:dyDescent="0.3">
      <c r="B198" s="14"/>
      <c r="C198" s="14"/>
    </row>
    <row r="199" spans="2:3" ht="15.75" customHeight="1" x14ac:dyDescent="0.3">
      <c r="B199" s="14"/>
      <c r="C199" s="14"/>
    </row>
    <row r="200" spans="2:3" ht="15.75" customHeight="1" x14ac:dyDescent="0.3">
      <c r="B200" s="14"/>
      <c r="C200" s="14"/>
    </row>
    <row r="201" spans="2:3" ht="15.75" customHeight="1" x14ac:dyDescent="0.3">
      <c r="B201" s="14"/>
      <c r="C201" s="14"/>
    </row>
    <row r="202" spans="2:3" ht="15.75" customHeight="1" x14ac:dyDescent="0.3">
      <c r="B202" s="14"/>
      <c r="C202" s="14"/>
    </row>
    <row r="203" spans="2:3" ht="15.75" customHeight="1" x14ac:dyDescent="0.3">
      <c r="B203" s="14"/>
      <c r="C203" s="14"/>
    </row>
    <row r="204" spans="2:3" ht="15.75" customHeight="1" x14ac:dyDescent="0.3">
      <c r="B204" s="14"/>
      <c r="C204" s="14"/>
    </row>
    <row r="205" spans="2:3" ht="15.75" customHeight="1" x14ac:dyDescent="0.3">
      <c r="B205" s="14"/>
      <c r="C205" s="14"/>
    </row>
    <row r="206" spans="2:3" ht="15.75" customHeight="1" x14ac:dyDescent="0.3">
      <c r="B206" s="14"/>
      <c r="C206" s="14"/>
    </row>
    <row r="207" spans="2:3" ht="15.75" customHeight="1" x14ac:dyDescent="0.3">
      <c r="B207" s="14"/>
      <c r="C207" s="14"/>
    </row>
    <row r="208" spans="2:3" ht="15.75" customHeight="1" x14ac:dyDescent="0.3">
      <c r="B208" s="14"/>
      <c r="C208" s="14"/>
    </row>
    <row r="209" spans="2:3" ht="15.75" customHeight="1" x14ac:dyDescent="0.3">
      <c r="B209" s="14"/>
      <c r="C209" s="14"/>
    </row>
    <row r="210" spans="2:3" ht="15.75" customHeight="1" x14ac:dyDescent="0.3">
      <c r="B210" s="14"/>
      <c r="C210" s="14"/>
    </row>
    <row r="211" spans="2:3" ht="15.75" customHeight="1" x14ac:dyDescent="0.3">
      <c r="B211" s="14"/>
      <c r="C211" s="14"/>
    </row>
    <row r="212" spans="2:3" ht="15.75" customHeight="1" x14ac:dyDescent="0.3">
      <c r="B212" s="14"/>
      <c r="C212" s="14"/>
    </row>
    <row r="213" spans="2:3" ht="15.75" customHeight="1" x14ac:dyDescent="0.3">
      <c r="B213" s="14"/>
      <c r="C213" s="14"/>
    </row>
    <row r="214" spans="2:3" ht="15.75" customHeight="1" x14ac:dyDescent="0.3">
      <c r="B214" s="14"/>
      <c r="C214" s="14"/>
    </row>
    <row r="215" spans="2:3" ht="15.75" customHeight="1" x14ac:dyDescent="0.3">
      <c r="B215" s="14"/>
      <c r="C215" s="14"/>
    </row>
    <row r="216" spans="2:3" ht="15.75" customHeight="1" x14ac:dyDescent="0.3">
      <c r="B216" s="14"/>
      <c r="C216" s="14"/>
    </row>
    <row r="217" spans="2:3" ht="15.75" customHeight="1" x14ac:dyDescent="0.3">
      <c r="B217" s="14"/>
      <c r="C217" s="14"/>
    </row>
    <row r="218" spans="2:3" ht="15.75" customHeight="1" x14ac:dyDescent="0.3">
      <c r="B218" s="14"/>
      <c r="C218" s="14"/>
    </row>
    <row r="219" spans="2:3" ht="15.75" customHeight="1" x14ac:dyDescent="0.3">
      <c r="B219" s="14"/>
      <c r="C219" s="14"/>
    </row>
    <row r="220" spans="2:3" ht="15.75" customHeight="1" x14ac:dyDescent="0.3">
      <c r="B220" s="14"/>
      <c r="C220" s="14"/>
    </row>
    <row r="221" spans="2:3" ht="15.75" customHeight="1" x14ac:dyDescent="0.3">
      <c r="B221" s="14"/>
      <c r="C221" s="14"/>
    </row>
    <row r="222" spans="2:3" ht="15.75" customHeight="1" x14ac:dyDescent="0.3">
      <c r="B222" s="14"/>
      <c r="C222" s="14"/>
    </row>
    <row r="223" spans="2:3" ht="15.75" customHeight="1" x14ac:dyDescent="0.3">
      <c r="B223" s="14"/>
      <c r="C223" s="14"/>
    </row>
    <row r="224" spans="2:3" ht="15.75" customHeight="1" x14ac:dyDescent="0.3">
      <c r="B224" s="14"/>
      <c r="C224" s="14"/>
    </row>
    <row r="225" spans="2:3" ht="15.75" customHeight="1" x14ac:dyDescent="0.3">
      <c r="B225" s="14"/>
      <c r="C225" s="14"/>
    </row>
    <row r="226" spans="2:3" ht="15.75" customHeight="1" x14ac:dyDescent="0.3">
      <c r="B226" s="14"/>
      <c r="C226" s="14"/>
    </row>
    <row r="227" spans="2:3" ht="15.75" customHeight="1" x14ac:dyDescent="0.3">
      <c r="B227" s="14"/>
      <c r="C227" s="14"/>
    </row>
    <row r="228" spans="2:3" ht="15.75" customHeight="1" x14ac:dyDescent="0.3">
      <c r="B228" s="14"/>
      <c r="C228" s="14"/>
    </row>
    <row r="229" spans="2:3" ht="15.75" customHeight="1" x14ac:dyDescent="0.3">
      <c r="B229" s="14"/>
      <c r="C229" s="14"/>
    </row>
    <row r="230" spans="2:3" ht="15.75" customHeight="1" x14ac:dyDescent="0.3">
      <c r="B230" s="14"/>
      <c r="C230" s="14"/>
    </row>
    <row r="231" spans="2:3" ht="15.75" customHeight="1" x14ac:dyDescent="0.3">
      <c r="B231" s="14"/>
      <c r="C231" s="14"/>
    </row>
    <row r="232" spans="2:3" ht="15.75" customHeight="1" x14ac:dyDescent="0.3">
      <c r="B232" s="14"/>
      <c r="C232" s="14"/>
    </row>
    <row r="233" spans="2:3" ht="15.75" customHeight="1" x14ac:dyDescent="0.3">
      <c r="B233" s="14"/>
      <c r="C233" s="14"/>
    </row>
    <row r="234" spans="2:3" ht="15.75" customHeight="1" x14ac:dyDescent="0.3">
      <c r="B234" s="14"/>
      <c r="C234" s="14"/>
    </row>
    <row r="235" spans="2:3" ht="15.75" customHeight="1" x14ac:dyDescent="0.3">
      <c r="B235" s="14"/>
      <c r="C235" s="14"/>
    </row>
    <row r="236" spans="2:3" ht="15.75" customHeight="1" x14ac:dyDescent="0.3">
      <c r="B236" s="14"/>
      <c r="C236" s="14"/>
    </row>
    <row r="237" spans="2:3" ht="15.75" customHeight="1" x14ac:dyDescent="0.3">
      <c r="B237" s="14"/>
      <c r="C237" s="14"/>
    </row>
    <row r="238" spans="2:3" ht="15.75" customHeight="1" x14ac:dyDescent="0.3">
      <c r="B238" s="14"/>
      <c r="C238" s="14"/>
    </row>
    <row r="239" spans="2:3" ht="15.75" customHeight="1" x14ac:dyDescent="0.3">
      <c r="B239" s="14"/>
      <c r="C239" s="14"/>
    </row>
    <row r="240" spans="2:3" ht="15.75" customHeight="1" x14ac:dyDescent="0.3">
      <c r="B240" s="14"/>
      <c r="C240" s="14"/>
    </row>
    <row r="241" spans="2:3" ht="15.75" customHeight="1" x14ac:dyDescent="0.3">
      <c r="B241" s="14"/>
      <c r="C241" s="14"/>
    </row>
    <row r="242" spans="2:3" ht="15.75" customHeight="1" x14ac:dyDescent="0.3">
      <c r="B242" s="14"/>
      <c r="C242" s="14"/>
    </row>
    <row r="243" spans="2:3" ht="15.75" customHeight="1" x14ac:dyDescent="0.3">
      <c r="B243" s="14"/>
      <c r="C243" s="14"/>
    </row>
    <row r="244" spans="2:3" ht="15.75" customHeight="1" x14ac:dyDescent="0.3">
      <c r="B244" s="14"/>
      <c r="C244" s="14"/>
    </row>
    <row r="245" spans="2:3" ht="15.75" customHeight="1" x14ac:dyDescent="0.3">
      <c r="B245" s="14"/>
      <c r="C245" s="14"/>
    </row>
    <row r="246" spans="2:3" ht="15.75" customHeight="1" x14ac:dyDescent="0.3">
      <c r="B246" s="14"/>
      <c r="C246" s="14"/>
    </row>
    <row r="247" spans="2:3" ht="15.75" customHeight="1" x14ac:dyDescent="0.3">
      <c r="B247" s="14"/>
      <c r="C247" s="14"/>
    </row>
    <row r="248" spans="2:3" ht="15.75" customHeight="1" x14ac:dyDescent="0.3">
      <c r="B248" s="14"/>
      <c r="C248" s="14"/>
    </row>
    <row r="249" spans="2:3" ht="15.75" customHeight="1" x14ac:dyDescent="0.3">
      <c r="B249" s="14"/>
      <c r="C249" s="14"/>
    </row>
    <row r="250" spans="2:3" ht="15.75" customHeight="1" x14ac:dyDescent="0.3">
      <c r="B250" s="14"/>
      <c r="C250" s="14"/>
    </row>
    <row r="251" spans="2:3" ht="15.75" customHeight="1" x14ac:dyDescent="0.3">
      <c r="B251" s="14"/>
      <c r="C251" s="14"/>
    </row>
    <row r="252" spans="2:3" ht="15.75" customHeight="1" x14ac:dyDescent="0.3">
      <c r="B252" s="14"/>
      <c r="C252" s="14"/>
    </row>
    <row r="253" spans="2:3" ht="15.75" customHeight="1" x14ac:dyDescent="0.3">
      <c r="B253" s="14"/>
      <c r="C253" s="14"/>
    </row>
    <row r="254" spans="2:3" ht="15.75" customHeight="1" x14ac:dyDescent="0.3">
      <c r="B254" s="14"/>
      <c r="C254" s="14"/>
    </row>
    <row r="255" spans="2:3" ht="15.75" customHeight="1" x14ac:dyDescent="0.3">
      <c r="B255" s="14"/>
      <c r="C255" s="14"/>
    </row>
    <row r="256" spans="2:3" ht="15.75" customHeight="1" x14ac:dyDescent="0.3">
      <c r="B256" s="14"/>
      <c r="C256" s="14"/>
    </row>
    <row r="257" spans="2:3" ht="15.75" customHeight="1" x14ac:dyDescent="0.3">
      <c r="B257" s="14"/>
      <c r="C257" s="14"/>
    </row>
    <row r="258" spans="2:3" ht="15.75" customHeight="1" x14ac:dyDescent="0.3">
      <c r="B258" s="14"/>
      <c r="C258" s="14"/>
    </row>
    <row r="259" spans="2:3" ht="15.75" customHeight="1" x14ac:dyDescent="0.3">
      <c r="B259" s="14"/>
      <c r="C259" s="14"/>
    </row>
    <row r="260" spans="2:3" ht="15.75" customHeight="1" x14ac:dyDescent="0.3">
      <c r="B260" s="14"/>
      <c r="C260" s="14"/>
    </row>
    <row r="261" spans="2:3" ht="15.75" customHeight="1" x14ac:dyDescent="0.3">
      <c r="B261" s="14"/>
      <c r="C261" s="14"/>
    </row>
    <row r="262" spans="2:3" ht="15.75" customHeight="1" x14ac:dyDescent="0.3">
      <c r="B262" s="14"/>
      <c r="C262" s="14"/>
    </row>
    <row r="263" spans="2:3" ht="15.75" customHeight="1" x14ac:dyDescent="0.3">
      <c r="B263" s="14"/>
      <c r="C263" s="14"/>
    </row>
    <row r="264" spans="2:3" ht="15.75" customHeight="1" x14ac:dyDescent="0.3">
      <c r="B264" s="14"/>
      <c r="C264" s="14"/>
    </row>
    <row r="265" spans="2:3" ht="15.75" customHeight="1" x14ac:dyDescent="0.3">
      <c r="B265" s="14"/>
      <c r="C265" s="14"/>
    </row>
    <row r="266" spans="2:3" ht="15.75" customHeight="1" x14ac:dyDescent="0.3">
      <c r="B266" s="14"/>
      <c r="C266" s="14"/>
    </row>
    <row r="267" spans="2:3" ht="15.75" customHeight="1" x14ac:dyDescent="0.3">
      <c r="B267" s="14"/>
      <c r="C267" s="14"/>
    </row>
    <row r="268" spans="2:3" ht="15.75" customHeight="1" x14ac:dyDescent="0.3">
      <c r="B268" s="14"/>
      <c r="C268" s="14"/>
    </row>
    <row r="269" spans="2:3" ht="15.75" customHeight="1" x14ac:dyDescent="0.3">
      <c r="B269" s="14"/>
      <c r="C269" s="14"/>
    </row>
    <row r="270" spans="2:3" ht="15.75" customHeight="1" x14ac:dyDescent="0.3">
      <c r="B270" s="14"/>
      <c r="C270" s="14"/>
    </row>
    <row r="271" spans="2:3" ht="15.75" customHeight="1" x14ac:dyDescent="0.3">
      <c r="B271" s="14"/>
      <c r="C271" s="14"/>
    </row>
    <row r="272" spans="2:3" ht="15.75" customHeight="1" x14ac:dyDescent="0.3">
      <c r="B272" s="14"/>
      <c r="C272" s="14"/>
    </row>
    <row r="273" spans="2:3" ht="15.75" customHeight="1" x14ac:dyDescent="0.3">
      <c r="B273" s="14"/>
      <c r="C273" s="14"/>
    </row>
    <row r="274" spans="2:3" ht="15.75" customHeight="1" x14ac:dyDescent="0.3">
      <c r="B274" s="14"/>
      <c r="C274" s="14"/>
    </row>
    <row r="275" spans="2:3" ht="15.75" customHeight="1" x14ac:dyDescent="0.3">
      <c r="B275" s="14"/>
      <c r="C275" s="14"/>
    </row>
    <row r="276" spans="2:3" ht="15.75" customHeight="1" x14ac:dyDescent="0.3">
      <c r="B276" s="14"/>
      <c r="C276" s="14"/>
    </row>
    <row r="277" spans="2:3" ht="15.75" customHeight="1" x14ac:dyDescent="0.3">
      <c r="B277" s="14"/>
      <c r="C277" s="14"/>
    </row>
    <row r="278" spans="2:3" ht="15.75" customHeight="1" x14ac:dyDescent="0.3">
      <c r="B278" s="14"/>
      <c r="C278" s="14"/>
    </row>
    <row r="279" spans="2:3" ht="15.75" customHeight="1" x14ac:dyDescent="0.3">
      <c r="B279" s="14"/>
      <c r="C279" s="14"/>
    </row>
    <row r="280" spans="2:3" ht="15.75" customHeight="1" x14ac:dyDescent="0.3">
      <c r="B280" s="14"/>
      <c r="C280" s="14"/>
    </row>
    <row r="281" spans="2:3" ht="15.75" customHeight="1" x14ac:dyDescent="0.3">
      <c r="B281" s="14"/>
      <c r="C281" s="14"/>
    </row>
    <row r="282" spans="2:3" ht="15.75" customHeight="1" x14ac:dyDescent="0.3">
      <c r="B282" s="14"/>
      <c r="C282" s="14"/>
    </row>
    <row r="283" spans="2:3" ht="15.75" customHeight="1" x14ac:dyDescent="0.3">
      <c r="B283" s="14"/>
      <c r="C283" s="14"/>
    </row>
    <row r="284" spans="2:3" ht="15.75" customHeight="1" x14ac:dyDescent="0.3">
      <c r="B284" s="14"/>
      <c r="C284" s="14"/>
    </row>
    <row r="285" spans="2:3" ht="15.75" customHeight="1" x14ac:dyDescent="0.3">
      <c r="B285" s="14"/>
      <c r="C285" s="14"/>
    </row>
    <row r="286" spans="2:3" ht="15.75" customHeight="1" x14ac:dyDescent="0.3">
      <c r="B286" s="14"/>
      <c r="C286" s="14"/>
    </row>
    <row r="287" spans="2:3" ht="15.75" customHeight="1" x14ac:dyDescent="0.3">
      <c r="B287" s="14"/>
      <c r="C287" s="14"/>
    </row>
    <row r="288" spans="2:3" ht="15.75" customHeight="1" x14ac:dyDescent="0.3">
      <c r="B288" s="14"/>
      <c r="C288" s="14"/>
    </row>
    <row r="289" spans="2:3" ht="15.75" customHeight="1" x14ac:dyDescent="0.3">
      <c r="B289" s="14"/>
      <c r="C289" s="14"/>
    </row>
    <row r="290" spans="2:3" ht="15.75" customHeight="1" x14ac:dyDescent="0.3">
      <c r="B290" s="14"/>
      <c r="C290" s="14"/>
    </row>
    <row r="291" spans="2:3" ht="15.75" customHeight="1" x14ac:dyDescent="0.3">
      <c r="B291" s="14"/>
      <c r="C291" s="14"/>
    </row>
    <row r="292" spans="2:3" ht="15.75" customHeight="1" x14ac:dyDescent="0.3">
      <c r="B292" s="14"/>
      <c r="C292" s="14"/>
    </row>
    <row r="293" spans="2:3" ht="15.75" customHeight="1" x14ac:dyDescent="0.3">
      <c r="B293" s="14"/>
      <c r="C293" s="14"/>
    </row>
    <row r="294" spans="2:3" ht="15.75" customHeight="1" x14ac:dyDescent="0.3">
      <c r="B294" s="14"/>
      <c r="C294" s="14"/>
    </row>
    <row r="295" spans="2:3" ht="15.75" customHeight="1" x14ac:dyDescent="0.3">
      <c r="B295" s="14"/>
      <c r="C295" s="14"/>
    </row>
    <row r="296" spans="2:3" ht="15.75" customHeight="1" x14ac:dyDescent="0.3">
      <c r="B296" s="14"/>
      <c r="C296" s="14"/>
    </row>
    <row r="297" spans="2:3" ht="15.75" customHeight="1" x14ac:dyDescent="0.3">
      <c r="B297" s="14"/>
      <c r="C297" s="14"/>
    </row>
    <row r="298" spans="2:3" ht="15.75" customHeight="1" x14ac:dyDescent="0.3">
      <c r="B298" s="14"/>
      <c r="C298" s="14"/>
    </row>
    <row r="299" spans="2:3" ht="15.75" customHeight="1" x14ac:dyDescent="0.3">
      <c r="B299" s="14"/>
      <c r="C299" s="14"/>
    </row>
    <row r="300" spans="2:3" ht="15.75" customHeight="1" x14ac:dyDescent="0.3">
      <c r="B300" s="14"/>
      <c r="C300" s="14"/>
    </row>
    <row r="301" spans="2:3" ht="15.75" customHeight="1" x14ac:dyDescent="0.3">
      <c r="B301" s="14"/>
      <c r="C301" s="14"/>
    </row>
    <row r="302" spans="2:3" ht="15.75" customHeight="1" x14ac:dyDescent="0.3">
      <c r="B302" s="14"/>
      <c r="C302" s="14"/>
    </row>
    <row r="303" spans="2:3" ht="15.75" customHeight="1" x14ac:dyDescent="0.3">
      <c r="B303" s="14"/>
      <c r="C303" s="14"/>
    </row>
    <row r="304" spans="2:3" ht="15.75" customHeight="1" x14ac:dyDescent="0.3">
      <c r="B304" s="14"/>
      <c r="C304" s="14"/>
    </row>
    <row r="305" spans="2:3" ht="15.75" customHeight="1" x14ac:dyDescent="0.3">
      <c r="B305" s="14"/>
      <c r="C305" s="14"/>
    </row>
    <row r="306" spans="2:3" ht="15.75" customHeight="1" x14ac:dyDescent="0.3">
      <c r="B306" s="14"/>
      <c r="C306" s="14"/>
    </row>
    <row r="307" spans="2:3" ht="15.75" customHeight="1" x14ac:dyDescent="0.3">
      <c r="B307" s="14"/>
      <c r="C307" s="14"/>
    </row>
    <row r="308" spans="2:3" ht="15.75" customHeight="1" x14ac:dyDescent="0.3">
      <c r="B308" s="14"/>
      <c r="C308" s="14"/>
    </row>
    <row r="309" spans="2:3" ht="15.75" customHeight="1" x14ac:dyDescent="0.3">
      <c r="B309" s="14"/>
      <c r="C309" s="14"/>
    </row>
    <row r="310" spans="2:3" ht="15.75" customHeight="1" x14ac:dyDescent="0.3">
      <c r="B310" s="14"/>
      <c r="C310" s="14"/>
    </row>
    <row r="311" spans="2:3" ht="15.75" customHeight="1" x14ac:dyDescent="0.3">
      <c r="B311" s="14"/>
      <c r="C311" s="14"/>
    </row>
    <row r="312" spans="2:3" ht="15.75" customHeight="1" x14ac:dyDescent="0.3">
      <c r="B312" s="14"/>
      <c r="C312" s="14"/>
    </row>
    <row r="313" spans="2:3" ht="15.75" customHeight="1" x14ac:dyDescent="0.3">
      <c r="B313" s="14"/>
      <c r="C313" s="14"/>
    </row>
    <row r="314" spans="2:3" ht="15.75" customHeight="1" x14ac:dyDescent="0.3">
      <c r="B314" s="14"/>
      <c r="C314" s="14"/>
    </row>
    <row r="315" spans="2:3" ht="15.75" customHeight="1" x14ac:dyDescent="0.3">
      <c r="B315" s="14"/>
      <c r="C315" s="14"/>
    </row>
    <row r="316" spans="2:3" ht="15.75" customHeight="1" x14ac:dyDescent="0.3">
      <c r="B316" s="14"/>
      <c r="C316" s="14"/>
    </row>
    <row r="317" spans="2:3" ht="15.75" customHeight="1" x14ac:dyDescent="0.3">
      <c r="B317" s="14"/>
      <c r="C317" s="14"/>
    </row>
    <row r="318" spans="2:3" ht="15.75" customHeight="1" x14ac:dyDescent="0.3">
      <c r="B318" s="14"/>
      <c r="C318" s="14"/>
    </row>
    <row r="319" spans="2:3" ht="15.75" customHeight="1" x14ac:dyDescent="0.3">
      <c r="B319" s="14"/>
      <c r="C319" s="14"/>
    </row>
    <row r="320" spans="2:3" ht="15.75" customHeight="1" x14ac:dyDescent="0.3">
      <c r="B320" s="14"/>
      <c r="C320" s="14"/>
    </row>
    <row r="321" spans="2:3" ht="15.75" customHeight="1" x14ac:dyDescent="0.3">
      <c r="B321" s="14"/>
      <c r="C321" s="14"/>
    </row>
    <row r="322" spans="2:3" ht="15.75" customHeight="1" x14ac:dyDescent="0.3">
      <c r="B322" s="14"/>
      <c r="C322" s="14"/>
    </row>
    <row r="323" spans="2:3" ht="15.75" customHeight="1" x14ac:dyDescent="0.3">
      <c r="B323" s="14"/>
      <c r="C323" s="14"/>
    </row>
    <row r="324" spans="2:3" ht="15.75" customHeight="1" x14ac:dyDescent="0.3">
      <c r="B324" s="14"/>
      <c r="C324" s="14"/>
    </row>
    <row r="325" spans="2:3" ht="15.75" customHeight="1" x14ac:dyDescent="0.3">
      <c r="B325" s="14"/>
      <c r="C325" s="14"/>
    </row>
    <row r="326" spans="2:3" ht="15.75" customHeight="1" x14ac:dyDescent="0.3">
      <c r="B326" s="14"/>
      <c r="C326" s="14"/>
    </row>
    <row r="327" spans="2:3" ht="15.75" customHeight="1" x14ac:dyDescent="0.3">
      <c r="B327" s="14"/>
      <c r="C327" s="14"/>
    </row>
    <row r="328" spans="2:3" ht="15.75" customHeight="1" x14ac:dyDescent="0.3">
      <c r="B328" s="14"/>
      <c r="C328" s="14"/>
    </row>
    <row r="329" spans="2:3" ht="15.75" customHeight="1" x14ac:dyDescent="0.3">
      <c r="B329" s="14"/>
      <c r="C329" s="14"/>
    </row>
    <row r="330" spans="2:3" ht="15.75" customHeight="1" x14ac:dyDescent="0.3">
      <c r="B330" s="14"/>
      <c r="C330" s="14"/>
    </row>
    <row r="331" spans="2:3" ht="15.75" customHeight="1" x14ac:dyDescent="0.3">
      <c r="B331" s="14"/>
      <c r="C331" s="14"/>
    </row>
    <row r="332" spans="2:3" ht="15.75" customHeight="1" x14ac:dyDescent="0.3">
      <c r="B332" s="14"/>
      <c r="C332" s="14"/>
    </row>
    <row r="333" spans="2:3" ht="15.75" customHeight="1" x14ac:dyDescent="0.3">
      <c r="B333" s="14"/>
      <c r="C333" s="14"/>
    </row>
    <row r="334" spans="2:3" ht="15.75" customHeight="1" x14ac:dyDescent="0.3">
      <c r="B334" s="14"/>
      <c r="C334" s="14"/>
    </row>
    <row r="335" spans="2:3" ht="15.75" customHeight="1" x14ac:dyDescent="0.3">
      <c r="B335" s="14"/>
      <c r="C335" s="14"/>
    </row>
    <row r="336" spans="2:3" ht="15.75" customHeight="1" x14ac:dyDescent="0.3">
      <c r="B336" s="14"/>
      <c r="C336" s="14"/>
    </row>
    <row r="337" spans="2:3" ht="15.75" customHeight="1" x14ac:dyDescent="0.3">
      <c r="B337" s="14"/>
      <c r="C337" s="14"/>
    </row>
    <row r="338" spans="2:3" ht="15.75" customHeight="1" x14ac:dyDescent="0.3">
      <c r="B338" s="14"/>
      <c r="C338" s="14"/>
    </row>
    <row r="339" spans="2:3" ht="15.75" customHeight="1" x14ac:dyDescent="0.3">
      <c r="B339" s="14"/>
      <c r="C339" s="14"/>
    </row>
    <row r="340" spans="2:3" ht="15.75" customHeight="1" x14ac:dyDescent="0.3">
      <c r="B340" s="14"/>
      <c r="C340" s="14"/>
    </row>
    <row r="341" spans="2:3" ht="15.75" customHeight="1" x14ac:dyDescent="0.3">
      <c r="B341" s="14"/>
      <c r="C341" s="14"/>
    </row>
    <row r="342" spans="2:3" ht="15.75" customHeight="1" x14ac:dyDescent="0.3">
      <c r="B342" s="14"/>
      <c r="C342" s="14"/>
    </row>
    <row r="343" spans="2:3" ht="15.75" customHeight="1" x14ac:dyDescent="0.3">
      <c r="B343" s="14"/>
      <c r="C343" s="14"/>
    </row>
    <row r="344" spans="2:3" ht="15.75" customHeight="1" x14ac:dyDescent="0.3">
      <c r="B344" s="14"/>
      <c r="C344" s="14"/>
    </row>
    <row r="345" spans="2:3" ht="15.75" customHeight="1" x14ac:dyDescent="0.3">
      <c r="B345" s="14"/>
      <c r="C345" s="14"/>
    </row>
    <row r="346" spans="2:3" ht="15.75" customHeight="1" x14ac:dyDescent="0.3">
      <c r="B346" s="14"/>
      <c r="C346" s="14"/>
    </row>
    <row r="347" spans="2:3" ht="15.75" customHeight="1" x14ac:dyDescent="0.3">
      <c r="B347" s="14"/>
      <c r="C347" s="14"/>
    </row>
    <row r="348" spans="2:3" ht="15.75" customHeight="1" x14ac:dyDescent="0.3">
      <c r="B348" s="14"/>
      <c r="C348" s="14"/>
    </row>
    <row r="349" spans="2:3" ht="15.75" customHeight="1" x14ac:dyDescent="0.3">
      <c r="B349" s="14"/>
      <c r="C349" s="14"/>
    </row>
    <row r="350" spans="2:3" ht="15.75" customHeight="1" x14ac:dyDescent="0.3">
      <c r="B350" s="14"/>
      <c r="C350" s="14"/>
    </row>
    <row r="351" spans="2:3" ht="15.75" customHeight="1" x14ac:dyDescent="0.3">
      <c r="B351" s="14"/>
      <c r="C351" s="14"/>
    </row>
    <row r="352" spans="2:3" ht="15.75" customHeight="1" x14ac:dyDescent="0.3">
      <c r="B352" s="14"/>
      <c r="C352" s="14"/>
    </row>
    <row r="353" spans="2:3" ht="15.75" customHeight="1" x14ac:dyDescent="0.3">
      <c r="B353" s="14"/>
      <c r="C353" s="14"/>
    </row>
    <row r="354" spans="2:3" ht="15.75" customHeight="1" x14ac:dyDescent="0.3">
      <c r="B354" s="14"/>
      <c r="C354" s="14"/>
    </row>
    <row r="355" spans="2:3" ht="15.75" customHeight="1" x14ac:dyDescent="0.3">
      <c r="B355" s="14"/>
      <c r="C355" s="14"/>
    </row>
    <row r="356" spans="2:3" ht="15.75" customHeight="1" x14ac:dyDescent="0.3">
      <c r="B356" s="14"/>
      <c r="C356" s="14"/>
    </row>
    <row r="357" spans="2:3" ht="15.75" customHeight="1" x14ac:dyDescent="0.3">
      <c r="B357" s="14"/>
      <c r="C357" s="14"/>
    </row>
    <row r="358" spans="2:3" ht="15.75" customHeight="1" x14ac:dyDescent="0.3">
      <c r="B358" s="14"/>
      <c r="C358" s="14"/>
    </row>
    <row r="359" spans="2:3" ht="15.75" customHeight="1" x14ac:dyDescent="0.3">
      <c r="B359" s="14"/>
      <c r="C359" s="14"/>
    </row>
    <row r="360" spans="2:3" ht="15.75" customHeight="1" x14ac:dyDescent="0.3">
      <c r="B360" s="14"/>
      <c r="C360" s="14"/>
    </row>
    <row r="361" spans="2:3" ht="15.75" customHeight="1" x14ac:dyDescent="0.3">
      <c r="B361" s="14"/>
      <c r="C361" s="14"/>
    </row>
    <row r="362" spans="2:3" ht="15.75" customHeight="1" x14ac:dyDescent="0.3">
      <c r="B362" s="14"/>
      <c r="C362" s="14"/>
    </row>
    <row r="363" spans="2:3" ht="15.75" customHeight="1" x14ac:dyDescent="0.3">
      <c r="B363" s="14"/>
      <c r="C363" s="14"/>
    </row>
    <row r="364" spans="2:3" ht="15.75" customHeight="1" x14ac:dyDescent="0.3">
      <c r="B364" s="14"/>
      <c r="C364" s="14"/>
    </row>
    <row r="365" spans="2:3" ht="15.75" customHeight="1" x14ac:dyDescent="0.3">
      <c r="B365" s="14"/>
      <c r="C365" s="14"/>
    </row>
    <row r="366" spans="2:3" ht="15.75" customHeight="1" x14ac:dyDescent="0.3">
      <c r="B366" s="14"/>
      <c r="C366" s="14"/>
    </row>
    <row r="367" spans="2:3" ht="15.75" customHeight="1" x14ac:dyDescent="0.3">
      <c r="B367" s="14"/>
      <c r="C367" s="14"/>
    </row>
    <row r="368" spans="2:3" ht="15.75" customHeight="1" x14ac:dyDescent="0.3">
      <c r="B368" s="14"/>
      <c r="C368" s="14"/>
    </row>
    <row r="369" spans="2:3" ht="15.75" customHeight="1" x14ac:dyDescent="0.3">
      <c r="B369" s="14"/>
      <c r="C369" s="14"/>
    </row>
    <row r="370" spans="2:3" ht="15.75" customHeight="1" x14ac:dyDescent="0.3">
      <c r="B370" s="14"/>
      <c r="C370" s="14"/>
    </row>
    <row r="371" spans="2:3" ht="15.75" customHeight="1" x14ac:dyDescent="0.3">
      <c r="B371" s="14"/>
      <c r="C371" s="14"/>
    </row>
    <row r="372" spans="2:3" ht="15.75" customHeight="1" x14ac:dyDescent="0.3">
      <c r="B372" s="14"/>
      <c r="C372" s="14"/>
    </row>
    <row r="373" spans="2:3" ht="15.75" customHeight="1" x14ac:dyDescent="0.3">
      <c r="B373" s="14"/>
      <c r="C373" s="14"/>
    </row>
    <row r="374" spans="2:3" ht="15.75" customHeight="1" x14ac:dyDescent="0.3">
      <c r="B374" s="14"/>
      <c r="C374" s="14"/>
    </row>
    <row r="375" spans="2:3" ht="15.75" customHeight="1" x14ac:dyDescent="0.3">
      <c r="B375" s="14"/>
      <c r="C375" s="14"/>
    </row>
    <row r="376" spans="2:3" ht="15.75" customHeight="1" x14ac:dyDescent="0.3">
      <c r="B376" s="14"/>
      <c r="C376" s="14"/>
    </row>
    <row r="377" spans="2:3" ht="15.75" customHeight="1" x14ac:dyDescent="0.3">
      <c r="B377" s="14"/>
      <c r="C377" s="14"/>
    </row>
    <row r="378" spans="2:3" ht="15.75" customHeight="1" x14ac:dyDescent="0.3">
      <c r="B378" s="14"/>
      <c r="C378" s="14"/>
    </row>
    <row r="379" spans="2:3" ht="15.75" customHeight="1" x14ac:dyDescent="0.3">
      <c r="B379" s="14"/>
      <c r="C379" s="14"/>
    </row>
    <row r="380" spans="2:3" ht="15.75" customHeight="1" x14ac:dyDescent="0.3">
      <c r="B380" s="14"/>
      <c r="C380" s="14"/>
    </row>
    <row r="381" spans="2:3" ht="15.75" customHeight="1" x14ac:dyDescent="0.3">
      <c r="B381" s="14"/>
      <c r="C381" s="14"/>
    </row>
    <row r="382" spans="2:3" ht="15.75" customHeight="1" x14ac:dyDescent="0.3">
      <c r="B382" s="14"/>
      <c r="C382" s="14"/>
    </row>
    <row r="383" spans="2:3" ht="15.75" customHeight="1" x14ac:dyDescent="0.3">
      <c r="B383" s="14"/>
      <c r="C383" s="14"/>
    </row>
    <row r="384" spans="2:3" ht="15.75" customHeight="1" x14ac:dyDescent="0.3">
      <c r="B384" s="14"/>
      <c r="C384" s="14"/>
    </row>
    <row r="385" spans="2:3" ht="15.75" customHeight="1" x14ac:dyDescent="0.3">
      <c r="B385" s="14"/>
      <c r="C385" s="14"/>
    </row>
    <row r="386" spans="2:3" ht="15.75" customHeight="1" x14ac:dyDescent="0.3">
      <c r="B386" s="14"/>
      <c r="C386" s="14"/>
    </row>
    <row r="387" spans="2:3" ht="15.75" customHeight="1" x14ac:dyDescent="0.3">
      <c r="B387" s="14"/>
      <c r="C387" s="14"/>
    </row>
    <row r="388" spans="2:3" ht="15.75" customHeight="1" x14ac:dyDescent="0.3">
      <c r="B388" s="14"/>
      <c r="C388" s="14"/>
    </row>
    <row r="389" spans="2:3" ht="15.75" customHeight="1" x14ac:dyDescent="0.3">
      <c r="B389" s="14"/>
      <c r="C389" s="14"/>
    </row>
    <row r="390" spans="2:3" ht="15.75" customHeight="1" x14ac:dyDescent="0.3">
      <c r="B390" s="14"/>
      <c r="C390" s="14"/>
    </row>
    <row r="391" spans="2:3" ht="15.75" customHeight="1" x14ac:dyDescent="0.3">
      <c r="B391" s="14"/>
      <c r="C391" s="14"/>
    </row>
    <row r="392" spans="2:3" ht="15.75" customHeight="1" x14ac:dyDescent="0.3">
      <c r="B392" s="14"/>
      <c r="C392" s="14"/>
    </row>
    <row r="393" spans="2:3" ht="15.75" customHeight="1" x14ac:dyDescent="0.3">
      <c r="B393" s="14"/>
      <c r="C393" s="14"/>
    </row>
    <row r="394" spans="2:3" ht="15.75" customHeight="1" x14ac:dyDescent="0.3">
      <c r="B394" s="14"/>
      <c r="C394" s="14"/>
    </row>
    <row r="395" spans="2:3" ht="15.75" customHeight="1" x14ac:dyDescent="0.3">
      <c r="B395" s="14"/>
      <c r="C395" s="14"/>
    </row>
    <row r="396" spans="2:3" ht="15.75" customHeight="1" x14ac:dyDescent="0.3">
      <c r="B396" s="14"/>
      <c r="C396" s="14"/>
    </row>
    <row r="397" spans="2:3" ht="15.75" customHeight="1" x14ac:dyDescent="0.3">
      <c r="B397" s="14"/>
      <c r="C397" s="14"/>
    </row>
    <row r="398" spans="2:3" ht="15.75" customHeight="1" x14ac:dyDescent="0.3">
      <c r="B398" s="14"/>
      <c r="C398" s="14"/>
    </row>
    <row r="399" spans="2:3" ht="15.75" customHeight="1" x14ac:dyDescent="0.3">
      <c r="B399" s="14"/>
      <c r="C399" s="14"/>
    </row>
    <row r="400" spans="2:3" ht="15.75" customHeight="1" x14ac:dyDescent="0.3">
      <c r="B400" s="14"/>
      <c r="C400" s="14"/>
    </row>
    <row r="401" spans="2:3" ht="15.75" customHeight="1" x14ac:dyDescent="0.3">
      <c r="B401" s="14"/>
      <c r="C401" s="14"/>
    </row>
    <row r="402" spans="2:3" ht="15.75" customHeight="1" x14ac:dyDescent="0.3">
      <c r="B402" s="14"/>
      <c r="C402" s="14"/>
    </row>
    <row r="403" spans="2:3" ht="15.75" customHeight="1" x14ac:dyDescent="0.3">
      <c r="B403" s="14"/>
      <c r="C403" s="14"/>
    </row>
    <row r="404" spans="2:3" ht="15.75" customHeight="1" x14ac:dyDescent="0.3">
      <c r="B404" s="14"/>
      <c r="C404" s="14"/>
    </row>
    <row r="405" spans="2:3" ht="15.75" customHeight="1" x14ac:dyDescent="0.3">
      <c r="B405" s="14"/>
      <c r="C405" s="14"/>
    </row>
    <row r="406" spans="2:3" ht="15.75" customHeight="1" x14ac:dyDescent="0.3">
      <c r="B406" s="14"/>
      <c r="C406" s="14"/>
    </row>
    <row r="407" spans="2:3" ht="15.75" customHeight="1" x14ac:dyDescent="0.3">
      <c r="B407" s="14"/>
      <c r="C407" s="14"/>
    </row>
    <row r="408" spans="2:3" ht="15.75" customHeight="1" x14ac:dyDescent="0.3">
      <c r="B408" s="14"/>
      <c r="C408" s="14"/>
    </row>
    <row r="409" spans="2:3" ht="15.75" customHeight="1" x14ac:dyDescent="0.3">
      <c r="B409" s="14"/>
      <c r="C409" s="14"/>
    </row>
    <row r="410" spans="2:3" ht="15.75" customHeight="1" x14ac:dyDescent="0.3">
      <c r="B410" s="14"/>
      <c r="C410" s="14"/>
    </row>
    <row r="411" spans="2:3" ht="15.75" customHeight="1" x14ac:dyDescent="0.3">
      <c r="B411" s="14"/>
      <c r="C411" s="14"/>
    </row>
    <row r="412" spans="2:3" ht="15.75" customHeight="1" x14ac:dyDescent="0.3">
      <c r="B412" s="14"/>
      <c r="C412" s="14"/>
    </row>
    <row r="413" spans="2:3" ht="15.75" customHeight="1" x14ac:dyDescent="0.3">
      <c r="B413" s="14"/>
      <c r="C413" s="14"/>
    </row>
    <row r="414" spans="2:3" ht="15.75" customHeight="1" x14ac:dyDescent="0.3">
      <c r="B414" s="14"/>
      <c r="C414" s="14"/>
    </row>
    <row r="415" spans="2:3" ht="15.75" customHeight="1" x14ac:dyDescent="0.3">
      <c r="B415" s="14"/>
      <c r="C415" s="14"/>
    </row>
    <row r="416" spans="2:3" ht="15.75" customHeight="1" x14ac:dyDescent="0.3">
      <c r="B416" s="14"/>
      <c r="C416" s="14"/>
    </row>
    <row r="417" spans="2:3" ht="15.75" customHeight="1" x14ac:dyDescent="0.3">
      <c r="B417" s="14"/>
      <c r="C417" s="14"/>
    </row>
    <row r="418" spans="2:3" ht="15.75" customHeight="1" x14ac:dyDescent="0.3">
      <c r="B418" s="14"/>
      <c r="C418" s="14"/>
    </row>
    <row r="419" spans="2:3" ht="15.75" customHeight="1" x14ac:dyDescent="0.3">
      <c r="B419" s="14"/>
      <c r="C419" s="14"/>
    </row>
    <row r="420" spans="2:3" ht="15.75" customHeight="1" x14ac:dyDescent="0.3">
      <c r="B420" s="14"/>
      <c r="C420" s="14"/>
    </row>
    <row r="421" spans="2:3" ht="15.75" customHeight="1" x14ac:dyDescent="0.3">
      <c r="B421" s="14"/>
      <c r="C421" s="14"/>
    </row>
    <row r="422" spans="2:3" ht="15.75" customHeight="1" x14ac:dyDescent="0.3">
      <c r="B422" s="14"/>
      <c r="C422" s="14"/>
    </row>
    <row r="423" spans="2:3" ht="15.75" customHeight="1" x14ac:dyDescent="0.3">
      <c r="B423" s="14"/>
      <c r="C423" s="14"/>
    </row>
    <row r="424" spans="2:3" ht="15.75" customHeight="1" x14ac:dyDescent="0.3">
      <c r="B424" s="14"/>
      <c r="C424" s="14"/>
    </row>
    <row r="425" spans="2:3" ht="15.75" customHeight="1" x14ac:dyDescent="0.3">
      <c r="B425" s="14"/>
      <c r="C425" s="14"/>
    </row>
    <row r="426" spans="2:3" ht="15.75" customHeight="1" x14ac:dyDescent="0.3">
      <c r="B426" s="14"/>
      <c r="C426" s="14"/>
    </row>
    <row r="427" spans="2:3" ht="15.75" customHeight="1" x14ac:dyDescent="0.3">
      <c r="B427" s="14"/>
      <c r="C427" s="14"/>
    </row>
    <row r="428" spans="2:3" ht="15.75" customHeight="1" x14ac:dyDescent="0.3">
      <c r="B428" s="14"/>
      <c r="C428" s="14"/>
    </row>
    <row r="429" spans="2:3" ht="15.75" customHeight="1" x14ac:dyDescent="0.3">
      <c r="B429" s="14"/>
      <c r="C429" s="14"/>
    </row>
    <row r="430" spans="2:3" ht="15.75" customHeight="1" x14ac:dyDescent="0.3">
      <c r="B430" s="14"/>
      <c r="C430" s="14"/>
    </row>
    <row r="431" spans="2:3" ht="15.75" customHeight="1" x14ac:dyDescent="0.3">
      <c r="B431" s="14"/>
      <c r="C431" s="14"/>
    </row>
    <row r="432" spans="2:3" ht="15.75" customHeight="1" x14ac:dyDescent="0.3">
      <c r="B432" s="14"/>
      <c r="C432" s="14"/>
    </row>
    <row r="433" spans="2:3" ht="15.75" customHeight="1" x14ac:dyDescent="0.3">
      <c r="B433" s="14"/>
      <c r="C433" s="14"/>
    </row>
    <row r="434" spans="2:3" ht="15.75" customHeight="1" x14ac:dyDescent="0.3">
      <c r="B434" s="14"/>
      <c r="C434" s="14"/>
    </row>
    <row r="435" spans="2:3" ht="15.75" customHeight="1" x14ac:dyDescent="0.3">
      <c r="B435" s="14"/>
      <c r="C435" s="14"/>
    </row>
    <row r="436" spans="2:3" ht="15.75" customHeight="1" x14ac:dyDescent="0.3">
      <c r="B436" s="14"/>
      <c r="C436" s="14"/>
    </row>
    <row r="437" spans="2:3" ht="15.75" customHeight="1" x14ac:dyDescent="0.3">
      <c r="B437" s="14"/>
      <c r="C437" s="14"/>
    </row>
    <row r="438" spans="2:3" ht="15.75" customHeight="1" x14ac:dyDescent="0.3">
      <c r="B438" s="14"/>
      <c r="C438" s="14"/>
    </row>
    <row r="439" spans="2:3" ht="15.75" customHeight="1" x14ac:dyDescent="0.3">
      <c r="B439" s="14"/>
      <c r="C439" s="14"/>
    </row>
    <row r="440" spans="2:3" ht="15.75" customHeight="1" x14ac:dyDescent="0.3">
      <c r="B440" s="14"/>
      <c r="C440" s="14"/>
    </row>
    <row r="441" spans="2:3" ht="15.75" customHeight="1" x14ac:dyDescent="0.3">
      <c r="B441" s="14"/>
      <c r="C441" s="14"/>
    </row>
    <row r="442" spans="2:3" ht="15.75" customHeight="1" x14ac:dyDescent="0.3">
      <c r="B442" s="14"/>
      <c r="C442" s="14"/>
    </row>
    <row r="443" spans="2:3" ht="15.75" customHeight="1" x14ac:dyDescent="0.3">
      <c r="B443" s="14"/>
      <c r="C443" s="14"/>
    </row>
    <row r="444" spans="2:3" ht="15.75" customHeight="1" x14ac:dyDescent="0.3">
      <c r="B444" s="14"/>
      <c r="C444" s="14"/>
    </row>
    <row r="445" spans="2:3" ht="15.75" customHeight="1" x14ac:dyDescent="0.3">
      <c r="B445" s="14"/>
      <c r="C445" s="14"/>
    </row>
    <row r="446" spans="2:3" ht="15.75" customHeight="1" x14ac:dyDescent="0.3">
      <c r="B446" s="14"/>
      <c r="C446" s="14"/>
    </row>
    <row r="447" spans="2:3" ht="15.75" customHeight="1" x14ac:dyDescent="0.3">
      <c r="B447" s="14"/>
      <c r="C447" s="14"/>
    </row>
    <row r="448" spans="2:3" ht="15.75" customHeight="1" x14ac:dyDescent="0.3">
      <c r="B448" s="14"/>
      <c r="C448" s="14"/>
    </row>
    <row r="449" spans="2:3" ht="15.75" customHeight="1" x14ac:dyDescent="0.3">
      <c r="B449" s="14"/>
      <c r="C449" s="14"/>
    </row>
    <row r="450" spans="2:3" ht="15.75" customHeight="1" x14ac:dyDescent="0.3">
      <c r="B450" s="14"/>
      <c r="C450" s="14"/>
    </row>
    <row r="451" spans="2:3" ht="15.75" customHeight="1" x14ac:dyDescent="0.3">
      <c r="B451" s="14"/>
      <c r="C451" s="14"/>
    </row>
    <row r="452" spans="2:3" ht="15.75" customHeight="1" x14ac:dyDescent="0.3">
      <c r="B452" s="14"/>
      <c r="C452" s="14"/>
    </row>
    <row r="453" spans="2:3" ht="15.75" customHeight="1" x14ac:dyDescent="0.3">
      <c r="B453" s="14"/>
      <c r="C453" s="14"/>
    </row>
    <row r="454" spans="2:3" ht="15.75" customHeight="1" x14ac:dyDescent="0.3">
      <c r="B454" s="14"/>
      <c r="C454" s="14"/>
    </row>
    <row r="455" spans="2:3" ht="15.75" customHeight="1" x14ac:dyDescent="0.3">
      <c r="B455" s="14"/>
      <c r="C455" s="14"/>
    </row>
    <row r="456" spans="2:3" ht="15.75" customHeight="1" x14ac:dyDescent="0.3">
      <c r="B456" s="14"/>
      <c r="C456" s="14"/>
    </row>
    <row r="457" spans="2:3" ht="15.75" customHeight="1" x14ac:dyDescent="0.3">
      <c r="B457" s="14"/>
      <c r="C457" s="14"/>
    </row>
    <row r="458" spans="2:3" ht="15.75" customHeight="1" x14ac:dyDescent="0.3">
      <c r="B458" s="14"/>
      <c r="C458" s="14"/>
    </row>
    <row r="459" spans="2:3" ht="15.75" customHeight="1" x14ac:dyDescent="0.3">
      <c r="B459" s="14"/>
      <c r="C459" s="14"/>
    </row>
    <row r="460" spans="2:3" ht="15.75" customHeight="1" x14ac:dyDescent="0.3">
      <c r="B460" s="14"/>
      <c r="C460" s="14"/>
    </row>
    <row r="461" spans="2:3" ht="15.75" customHeight="1" x14ac:dyDescent="0.3">
      <c r="B461" s="14"/>
      <c r="C461" s="14"/>
    </row>
    <row r="462" spans="2:3" ht="15.75" customHeight="1" x14ac:dyDescent="0.3">
      <c r="B462" s="14"/>
      <c r="C462" s="14"/>
    </row>
    <row r="463" spans="2:3" ht="15.75" customHeight="1" x14ac:dyDescent="0.3">
      <c r="B463" s="14"/>
      <c r="C463" s="14"/>
    </row>
    <row r="464" spans="2:3" ht="15.75" customHeight="1" x14ac:dyDescent="0.3">
      <c r="B464" s="14"/>
      <c r="C464" s="14"/>
    </row>
    <row r="465" spans="2:3" ht="15.75" customHeight="1" x14ac:dyDescent="0.3">
      <c r="B465" s="14"/>
      <c r="C465" s="14"/>
    </row>
    <row r="466" spans="2:3" ht="15.75" customHeight="1" x14ac:dyDescent="0.3">
      <c r="B466" s="14"/>
      <c r="C466" s="14"/>
    </row>
    <row r="467" spans="2:3" ht="15.75" customHeight="1" x14ac:dyDescent="0.3">
      <c r="B467" s="14"/>
      <c r="C467" s="14"/>
    </row>
    <row r="468" spans="2:3" ht="15.75" customHeight="1" x14ac:dyDescent="0.3">
      <c r="B468" s="14"/>
      <c r="C468" s="14"/>
    </row>
    <row r="469" spans="2:3" ht="15.75" customHeight="1" x14ac:dyDescent="0.3">
      <c r="B469" s="14"/>
      <c r="C469" s="14"/>
    </row>
    <row r="470" spans="2:3" ht="15.75" customHeight="1" x14ac:dyDescent="0.3">
      <c r="B470" s="14"/>
      <c r="C470" s="14"/>
    </row>
    <row r="471" spans="2:3" ht="15.75" customHeight="1" x14ac:dyDescent="0.3">
      <c r="B471" s="14"/>
      <c r="C471" s="14"/>
    </row>
    <row r="472" spans="2:3" ht="15.75" customHeight="1" x14ac:dyDescent="0.3">
      <c r="B472" s="14"/>
      <c r="C472" s="14"/>
    </row>
    <row r="473" spans="2:3" ht="15.75" customHeight="1" x14ac:dyDescent="0.3">
      <c r="B473" s="14"/>
      <c r="C473" s="14"/>
    </row>
    <row r="474" spans="2:3" ht="15.75" customHeight="1" x14ac:dyDescent="0.3">
      <c r="B474" s="14"/>
      <c r="C474" s="14"/>
    </row>
    <row r="475" spans="2:3" ht="15.75" customHeight="1" x14ac:dyDescent="0.3">
      <c r="B475" s="14"/>
      <c r="C475" s="14"/>
    </row>
    <row r="476" spans="2:3" ht="15.75" customHeight="1" x14ac:dyDescent="0.3">
      <c r="B476" s="14"/>
      <c r="C476" s="14"/>
    </row>
    <row r="477" spans="2:3" ht="15.75" customHeight="1" x14ac:dyDescent="0.3">
      <c r="B477" s="14"/>
      <c r="C477" s="14"/>
    </row>
    <row r="478" spans="2:3" ht="15.75" customHeight="1" x14ac:dyDescent="0.3">
      <c r="B478" s="14"/>
      <c r="C478" s="14"/>
    </row>
    <row r="479" spans="2:3" ht="15.75" customHeight="1" x14ac:dyDescent="0.3">
      <c r="B479" s="14"/>
      <c r="C479" s="14"/>
    </row>
    <row r="480" spans="2:3" ht="15.75" customHeight="1" x14ac:dyDescent="0.3">
      <c r="B480" s="14"/>
      <c r="C480" s="14"/>
    </row>
    <row r="481" spans="2:3" ht="15.75" customHeight="1" x14ac:dyDescent="0.3">
      <c r="B481" s="14"/>
      <c r="C481" s="14"/>
    </row>
    <row r="482" spans="2:3" ht="15.75" customHeight="1" x14ac:dyDescent="0.3">
      <c r="B482" s="14"/>
      <c r="C482" s="14"/>
    </row>
    <row r="483" spans="2:3" ht="15.75" customHeight="1" x14ac:dyDescent="0.3">
      <c r="B483" s="14"/>
      <c r="C483" s="14"/>
    </row>
    <row r="484" spans="2:3" ht="15.75" customHeight="1" x14ac:dyDescent="0.3">
      <c r="B484" s="14"/>
      <c r="C484" s="14"/>
    </row>
    <row r="485" spans="2:3" ht="15.75" customHeight="1" x14ac:dyDescent="0.3">
      <c r="B485" s="14"/>
      <c r="C485" s="14"/>
    </row>
    <row r="486" spans="2:3" ht="15.75" customHeight="1" x14ac:dyDescent="0.3">
      <c r="B486" s="14"/>
      <c r="C486" s="14"/>
    </row>
    <row r="487" spans="2:3" ht="15.75" customHeight="1" x14ac:dyDescent="0.3">
      <c r="B487" s="14"/>
      <c r="C487" s="14"/>
    </row>
    <row r="488" spans="2:3" ht="15.75" customHeight="1" x14ac:dyDescent="0.3">
      <c r="B488" s="14"/>
      <c r="C488" s="14"/>
    </row>
    <row r="489" spans="2:3" ht="15.75" customHeight="1" x14ac:dyDescent="0.3">
      <c r="B489" s="14"/>
      <c r="C489" s="14"/>
    </row>
    <row r="490" spans="2:3" ht="15.75" customHeight="1" x14ac:dyDescent="0.3">
      <c r="B490" s="14"/>
      <c r="C490" s="14"/>
    </row>
    <row r="491" spans="2:3" ht="15.75" customHeight="1" x14ac:dyDescent="0.3">
      <c r="B491" s="14"/>
      <c r="C491" s="14"/>
    </row>
    <row r="492" spans="2:3" ht="15.75" customHeight="1" x14ac:dyDescent="0.3">
      <c r="B492" s="14"/>
      <c r="C492" s="14"/>
    </row>
    <row r="493" spans="2:3" ht="15.75" customHeight="1" x14ac:dyDescent="0.3">
      <c r="B493" s="14"/>
      <c r="C493" s="14"/>
    </row>
    <row r="494" spans="2:3" ht="15.75" customHeight="1" x14ac:dyDescent="0.3">
      <c r="B494" s="14"/>
      <c r="C494" s="14"/>
    </row>
    <row r="495" spans="2:3" ht="15.75" customHeight="1" x14ac:dyDescent="0.3">
      <c r="B495" s="14"/>
      <c r="C495" s="14"/>
    </row>
    <row r="496" spans="2:3" ht="15.75" customHeight="1" x14ac:dyDescent="0.3">
      <c r="B496" s="14"/>
      <c r="C496" s="14"/>
    </row>
    <row r="497" spans="2:3" ht="15.75" customHeight="1" x14ac:dyDescent="0.3">
      <c r="B497" s="14"/>
      <c r="C497" s="14"/>
    </row>
    <row r="498" spans="2:3" ht="15.75" customHeight="1" x14ac:dyDescent="0.3">
      <c r="B498" s="14"/>
      <c r="C498" s="14"/>
    </row>
    <row r="499" spans="2:3" ht="15.75" customHeight="1" x14ac:dyDescent="0.3">
      <c r="B499" s="14"/>
      <c r="C499" s="14"/>
    </row>
    <row r="500" spans="2:3" ht="15.75" customHeight="1" x14ac:dyDescent="0.3">
      <c r="B500" s="14"/>
      <c r="C500" s="14"/>
    </row>
    <row r="501" spans="2:3" ht="15.75" customHeight="1" x14ac:dyDescent="0.3">
      <c r="B501" s="14"/>
      <c r="C501" s="14"/>
    </row>
    <row r="502" spans="2:3" ht="15.75" customHeight="1" x14ac:dyDescent="0.3">
      <c r="B502" s="14"/>
      <c r="C502" s="14"/>
    </row>
    <row r="503" spans="2:3" ht="15.75" customHeight="1" x14ac:dyDescent="0.3">
      <c r="B503" s="14"/>
      <c r="C503" s="14"/>
    </row>
    <row r="504" spans="2:3" ht="15.75" customHeight="1" x14ac:dyDescent="0.3">
      <c r="B504" s="14"/>
      <c r="C504" s="14"/>
    </row>
    <row r="505" spans="2:3" ht="15.75" customHeight="1" x14ac:dyDescent="0.3">
      <c r="B505" s="14"/>
      <c r="C505" s="14"/>
    </row>
    <row r="506" spans="2:3" ht="15.75" customHeight="1" x14ac:dyDescent="0.3">
      <c r="B506" s="14"/>
      <c r="C506" s="14"/>
    </row>
    <row r="507" spans="2:3" ht="15.75" customHeight="1" x14ac:dyDescent="0.3">
      <c r="B507" s="14"/>
      <c r="C507" s="14"/>
    </row>
    <row r="508" spans="2:3" ht="15.75" customHeight="1" x14ac:dyDescent="0.3">
      <c r="B508" s="14"/>
      <c r="C508" s="14"/>
    </row>
    <row r="509" spans="2:3" ht="15.75" customHeight="1" x14ac:dyDescent="0.3">
      <c r="B509" s="14"/>
      <c r="C509" s="14"/>
    </row>
    <row r="510" spans="2:3" ht="15.75" customHeight="1" x14ac:dyDescent="0.3">
      <c r="B510" s="14"/>
      <c r="C510" s="14"/>
    </row>
    <row r="511" spans="2:3" ht="15.75" customHeight="1" x14ac:dyDescent="0.3">
      <c r="B511" s="14"/>
      <c r="C511" s="14"/>
    </row>
    <row r="512" spans="2:3" ht="15.75" customHeight="1" x14ac:dyDescent="0.3">
      <c r="B512" s="14"/>
      <c r="C512" s="14"/>
    </row>
    <row r="513" spans="2:3" ht="15.75" customHeight="1" x14ac:dyDescent="0.3">
      <c r="B513" s="14"/>
      <c r="C513" s="14"/>
    </row>
    <row r="514" spans="2:3" ht="15.75" customHeight="1" x14ac:dyDescent="0.3">
      <c r="B514" s="14"/>
      <c r="C514" s="14"/>
    </row>
    <row r="515" spans="2:3" ht="15.75" customHeight="1" x14ac:dyDescent="0.3">
      <c r="B515" s="14"/>
      <c r="C515" s="14"/>
    </row>
    <row r="516" spans="2:3" ht="15.75" customHeight="1" x14ac:dyDescent="0.3">
      <c r="B516" s="14"/>
      <c r="C516" s="14"/>
    </row>
    <row r="517" spans="2:3" ht="15.75" customHeight="1" x14ac:dyDescent="0.3">
      <c r="B517" s="14"/>
      <c r="C517" s="14"/>
    </row>
    <row r="518" spans="2:3" ht="15.75" customHeight="1" x14ac:dyDescent="0.3">
      <c r="B518" s="14"/>
      <c r="C518" s="14"/>
    </row>
    <row r="519" spans="2:3" ht="15.75" customHeight="1" x14ac:dyDescent="0.3">
      <c r="B519" s="14"/>
      <c r="C519" s="14"/>
    </row>
    <row r="520" spans="2:3" ht="15.75" customHeight="1" x14ac:dyDescent="0.3">
      <c r="B520" s="14"/>
      <c r="C520" s="14"/>
    </row>
    <row r="521" spans="2:3" ht="15.75" customHeight="1" x14ac:dyDescent="0.3">
      <c r="B521" s="14"/>
      <c r="C521" s="14"/>
    </row>
    <row r="522" spans="2:3" ht="15.75" customHeight="1" x14ac:dyDescent="0.3">
      <c r="B522" s="14"/>
      <c r="C522" s="14"/>
    </row>
    <row r="523" spans="2:3" ht="15.75" customHeight="1" x14ac:dyDescent="0.3">
      <c r="B523" s="14"/>
      <c r="C523" s="14"/>
    </row>
    <row r="524" spans="2:3" ht="15.75" customHeight="1" x14ac:dyDescent="0.3">
      <c r="B524" s="14"/>
      <c r="C524" s="14"/>
    </row>
    <row r="525" spans="2:3" ht="15.75" customHeight="1" x14ac:dyDescent="0.3">
      <c r="B525" s="14"/>
      <c r="C525" s="14"/>
    </row>
    <row r="526" spans="2:3" ht="15.75" customHeight="1" x14ac:dyDescent="0.3">
      <c r="B526" s="14"/>
      <c r="C526" s="14"/>
    </row>
    <row r="527" spans="2:3" ht="15.75" customHeight="1" x14ac:dyDescent="0.3">
      <c r="B527" s="14"/>
      <c r="C527" s="14"/>
    </row>
    <row r="528" spans="2:3" ht="15.75" customHeight="1" x14ac:dyDescent="0.3">
      <c r="B528" s="14"/>
      <c r="C528" s="14"/>
    </row>
    <row r="529" spans="2:3" ht="15.75" customHeight="1" x14ac:dyDescent="0.3">
      <c r="B529" s="14"/>
      <c r="C529" s="14"/>
    </row>
    <row r="530" spans="2:3" ht="15.75" customHeight="1" x14ac:dyDescent="0.3">
      <c r="B530" s="14"/>
      <c r="C530" s="14"/>
    </row>
    <row r="531" spans="2:3" ht="15.75" customHeight="1" x14ac:dyDescent="0.3">
      <c r="B531" s="14"/>
      <c r="C531" s="14"/>
    </row>
    <row r="532" spans="2:3" ht="15.75" customHeight="1" x14ac:dyDescent="0.3">
      <c r="B532" s="14"/>
      <c r="C532" s="14"/>
    </row>
    <row r="533" spans="2:3" ht="15.75" customHeight="1" x14ac:dyDescent="0.3">
      <c r="B533" s="14"/>
      <c r="C533" s="14"/>
    </row>
    <row r="534" spans="2:3" ht="15.75" customHeight="1" x14ac:dyDescent="0.3">
      <c r="B534" s="14"/>
      <c r="C534" s="14"/>
    </row>
    <row r="535" spans="2:3" ht="15.75" customHeight="1" x14ac:dyDescent="0.3">
      <c r="B535" s="14"/>
      <c r="C535" s="14"/>
    </row>
    <row r="536" spans="2:3" ht="15.75" customHeight="1" x14ac:dyDescent="0.3">
      <c r="B536" s="14"/>
      <c r="C536" s="14"/>
    </row>
    <row r="537" spans="2:3" ht="15.75" customHeight="1" x14ac:dyDescent="0.3">
      <c r="B537" s="14"/>
      <c r="C537" s="14"/>
    </row>
    <row r="538" spans="2:3" ht="15.75" customHeight="1" x14ac:dyDescent="0.3">
      <c r="B538" s="14"/>
      <c r="C538" s="14"/>
    </row>
    <row r="539" spans="2:3" ht="15.75" customHeight="1" x14ac:dyDescent="0.3">
      <c r="B539" s="14"/>
      <c r="C539" s="14"/>
    </row>
    <row r="540" spans="2:3" ht="15.75" customHeight="1" x14ac:dyDescent="0.3">
      <c r="B540" s="14"/>
      <c r="C540" s="14"/>
    </row>
    <row r="541" spans="2:3" ht="15.75" customHeight="1" x14ac:dyDescent="0.3">
      <c r="B541" s="14"/>
      <c r="C541" s="14"/>
    </row>
    <row r="542" spans="2:3" ht="15.75" customHeight="1" x14ac:dyDescent="0.3">
      <c r="B542" s="14"/>
      <c r="C542" s="14"/>
    </row>
    <row r="543" spans="2:3" ht="15.75" customHeight="1" x14ac:dyDescent="0.3">
      <c r="B543" s="14"/>
      <c r="C543" s="14"/>
    </row>
    <row r="544" spans="2:3" ht="15.75" customHeight="1" x14ac:dyDescent="0.3">
      <c r="B544" s="14"/>
      <c r="C544" s="14"/>
    </row>
    <row r="545" spans="2:3" ht="15.75" customHeight="1" x14ac:dyDescent="0.3">
      <c r="B545" s="14"/>
      <c r="C545" s="14"/>
    </row>
    <row r="546" spans="2:3" ht="15.75" customHeight="1" x14ac:dyDescent="0.3">
      <c r="B546" s="14"/>
      <c r="C546" s="14"/>
    </row>
    <row r="547" spans="2:3" ht="15.75" customHeight="1" x14ac:dyDescent="0.3">
      <c r="B547" s="14"/>
      <c r="C547" s="14"/>
    </row>
    <row r="548" spans="2:3" ht="15.75" customHeight="1" x14ac:dyDescent="0.3">
      <c r="B548" s="14"/>
      <c r="C548" s="14"/>
    </row>
    <row r="549" spans="2:3" ht="15.75" customHeight="1" x14ac:dyDescent="0.3">
      <c r="B549" s="14"/>
      <c r="C549" s="14"/>
    </row>
    <row r="550" spans="2:3" ht="15.75" customHeight="1" x14ac:dyDescent="0.3">
      <c r="B550" s="14"/>
      <c r="C550" s="14"/>
    </row>
    <row r="551" spans="2:3" ht="15.75" customHeight="1" x14ac:dyDescent="0.3">
      <c r="B551" s="14"/>
      <c r="C551" s="14"/>
    </row>
    <row r="552" spans="2:3" ht="15.75" customHeight="1" x14ac:dyDescent="0.3">
      <c r="B552" s="14"/>
      <c r="C552" s="14"/>
    </row>
    <row r="553" spans="2:3" ht="15.75" customHeight="1" x14ac:dyDescent="0.3">
      <c r="B553" s="14"/>
      <c r="C553" s="14"/>
    </row>
    <row r="554" spans="2:3" ht="15.75" customHeight="1" x14ac:dyDescent="0.3">
      <c r="B554" s="14"/>
      <c r="C554" s="14"/>
    </row>
    <row r="555" spans="2:3" ht="15.75" customHeight="1" x14ac:dyDescent="0.3">
      <c r="B555" s="14"/>
      <c r="C555" s="14"/>
    </row>
    <row r="556" spans="2:3" ht="15.75" customHeight="1" x14ac:dyDescent="0.3">
      <c r="B556" s="14"/>
      <c r="C556" s="14"/>
    </row>
    <row r="557" spans="2:3" ht="15.75" customHeight="1" x14ac:dyDescent="0.3">
      <c r="B557" s="14"/>
      <c r="C557" s="14"/>
    </row>
    <row r="558" spans="2:3" ht="15.75" customHeight="1" x14ac:dyDescent="0.3">
      <c r="B558" s="14"/>
      <c r="C558" s="14"/>
    </row>
    <row r="559" spans="2:3" ht="15.75" customHeight="1" x14ac:dyDescent="0.3">
      <c r="B559" s="14"/>
      <c r="C559" s="14"/>
    </row>
    <row r="560" spans="2:3" ht="15.75" customHeight="1" x14ac:dyDescent="0.3">
      <c r="B560" s="14"/>
      <c r="C560" s="14"/>
    </row>
    <row r="561" spans="2:3" ht="15.75" customHeight="1" x14ac:dyDescent="0.3">
      <c r="B561" s="14"/>
      <c r="C561" s="14"/>
    </row>
    <row r="562" spans="2:3" ht="15.75" customHeight="1" x14ac:dyDescent="0.3">
      <c r="B562" s="14"/>
      <c r="C562" s="14"/>
    </row>
    <row r="563" spans="2:3" ht="15.75" customHeight="1" x14ac:dyDescent="0.3">
      <c r="B563" s="14"/>
      <c r="C563" s="14"/>
    </row>
    <row r="564" spans="2:3" ht="15.75" customHeight="1" x14ac:dyDescent="0.3">
      <c r="B564" s="14"/>
      <c r="C564" s="14"/>
    </row>
    <row r="565" spans="2:3" ht="15.75" customHeight="1" x14ac:dyDescent="0.3">
      <c r="B565" s="14"/>
      <c r="C565" s="14"/>
    </row>
    <row r="566" spans="2:3" ht="15.75" customHeight="1" x14ac:dyDescent="0.3">
      <c r="B566" s="14"/>
      <c r="C566" s="14"/>
    </row>
    <row r="567" spans="2:3" ht="15.75" customHeight="1" x14ac:dyDescent="0.3">
      <c r="B567" s="14"/>
      <c r="C567" s="14"/>
    </row>
    <row r="568" spans="2:3" ht="15.75" customHeight="1" x14ac:dyDescent="0.3">
      <c r="B568" s="14"/>
      <c r="C568" s="14"/>
    </row>
    <row r="569" spans="2:3" ht="15.75" customHeight="1" x14ac:dyDescent="0.3">
      <c r="B569" s="14"/>
      <c r="C569" s="14"/>
    </row>
    <row r="570" spans="2:3" ht="15.75" customHeight="1" x14ac:dyDescent="0.3">
      <c r="B570" s="14"/>
      <c r="C570" s="14"/>
    </row>
    <row r="571" spans="2:3" ht="15.75" customHeight="1" x14ac:dyDescent="0.3">
      <c r="B571" s="14"/>
      <c r="C571" s="14"/>
    </row>
    <row r="572" spans="2:3" ht="15.75" customHeight="1" x14ac:dyDescent="0.3">
      <c r="B572" s="14"/>
      <c r="C572" s="14"/>
    </row>
    <row r="573" spans="2:3" ht="15.75" customHeight="1" x14ac:dyDescent="0.3">
      <c r="B573" s="14"/>
      <c r="C573" s="14"/>
    </row>
    <row r="574" spans="2:3" ht="15.75" customHeight="1" x14ac:dyDescent="0.3">
      <c r="B574" s="14"/>
      <c r="C574" s="14"/>
    </row>
    <row r="575" spans="2:3" ht="15.75" customHeight="1" x14ac:dyDescent="0.3">
      <c r="B575" s="14"/>
      <c r="C575" s="14"/>
    </row>
    <row r="576" spans="2:3" ht="15.75" customHeight="1" x14ac:dyDescent="0.3">
      <c r="B576" s="14"/>
      <c r="C576" s="14"/>
    </row>
    <row r="577" spans="2:3" ht="15.75" customHeight="1" x14ac:dyDescent="0.3">
      <c r="B577" s="14"/>
      <c r="C577" s="14"/>
    </row>
    <row r="578" spans="2:3" ht="15.75" customHeight="1" x14ac:dyDescent="0.3">
      <c r="B578" s="14"/>
      <c r="C578" s="14"/>
    </row>
    <row r="579" spans="2:3" ht="15.75" customHeight="1" x14ac:dyDescent="0.3">
      <c r="B579" s="14"/>
      <c r="C579" s="14"/>
    </row>
    <row r="580" spans="2:3" ht="15.75" customHeight="1" x14ac:dyDescent="0.3">
      <c r="B580" s="14"/>
      <c r="C580" s="14"/>
    </row>
    <row r="581" spans="2:3" ht="15.75" customHeight="1" x14ac:dyDescent="0.3">
      <c r="B581" s="14"/>
      <c r="C581" s="14"/>
    </row>
    <row r="582" spans="2:3" ht="15.75" customHeight="1" x14ac:dyDescent="0.3">
      <c r="B582" s="14"/>
      <c r="C582" s="14"/>
    </row>
    <row r="583" spans="2:3" ht="15.75" customHeight="1" x14ac:dyDescent="0.3">
      <c r="B583" s="14"/>
      <c r="C583" s="14"/>
    </row>
    <row r="584" spans="2:3" ht="15.75" customHeight="1" x14ac:dyDescent="0.3">
      <c r="B584" s="14"/>
      <c r="C584" s="14"/>
    </row>
    <row r="585" spans="2:3" ht="15.75" customHeight="1" x14ac:dyDescent="0.3">
      <c r="B585" s="14"/>
      <c r="C585" s="14"/>
    </row>
    <row r="586" spans="2:3" ht="15.75" customHeight="1" x14ac:dyDescent="0.3">
      <c r="B586" s="14"/>
      <c r="C586" s="14"/>
    </row>
    <row r="587" spans="2:3" ht="15.75" customHeight="1" x14ac:dyDescent="0.3">
      <c r="B587" s="14"/>
      <c r="C587" s="14"/>
    </row>
    <row r="588" spans="2:3" ht="15.75" customHeight="1" x14ac:dyDescent="0.3">
      <c r="B588" s="14"/>
      <c r="C588" s="14"/>
    </row>
    <row r="589" spans="2:3" ht="15.75" customHeight="1" x14ac:dyDescent="0.3">
      <c r="B589" s="14"/>
      <c r="C589" s="14"/>
    </row>
    <row r="590" spans="2:3" ht="15.75" customHeight="1" x14ac:dyDescent="0.3">
      <c r="B590" s="14"/>
      <c r="C590" s="14"/>
    </row>
    <row r="591" spans="2:3" ht="15.75" customHeight="1" x14ac:dyDescent="0.3">
      <c r="B591" s="14"/>
      <c r="C591" s="14"/>
    </row>
    <row r="592" spans="2:3" ht="15.75" customHeight="1" x14ac:dyDescent="0.3">
      <c r="B592" s="14"/>
      <c r="C592" s="14"/>
    </row>
    <row r="593" spans="2:3" ht="15.75" customHeight="1" x14ac:dyDescent="0.3">
      <c r="B593" s="14"/>
      <c r="C593" s="14"/>
    </row>
    <row r="594" spans="2:3" ht="15.75" customHeight="1" x14ac:dyDescent="0.3">
      <c r="B594" s="14"/>
      <c r="C594" s="14"/>
    </row>
    <row r="595" spans="2:3" ht="15.75" customHeight="1" x14ac:dyDescent="0.3">
      <c r="B595" s="14"/>
      <c r="C595" s="14"/>
    </row>
    <row r="596" spans="2:3" ht="15.75" customHeight="1" x14ac:dyDescent="0.3">
      <c r="B596" s="14"/>
      <c r="C596" s="14"/>
    </row>
    <row r="597" spans="2:3" ht="15.75" customHeight="1" x14ac:dyDescent="0.3">
      <c r="B597" s="14"/>
      <c r="C597" s="14"/>
    </row>
    <row r="598" spans="2:3" ht="15.75" customHeight="1" x14ac:dyDescent="0.3">
      <c r="B598" s="14"/>
      <c r="C598" s="14"/>
    </row>
    <row r="599" spans="2:3" ht="15.75" customHeight="1" x14ac:dyDescent="0.3">
      <c r="B599" s="14"/>
      <c r="C599" s="14"/>
    </row>
    <row r="600" spans="2:3" ht="15.75" customHeight="1" x14ac:dyDescent="0.3">
      <c r="B600" s="14"/>
      <c r="C600" s="14"/>
    </row>
    <row r="601" spans="2:3" ht="15.75" customHeight="1" x14ac:dyDescent="0.3">
      <c r="B601" s="14"/>
      <c r="C601" s="14"/>
    </row>
    <row r="602" spans="2:3" ht="15.75" customHeight="1" x14ac:dyDescent="0.3">
      <c r="B602" s="14"/>
      <c r="C602" s="14"/>
    </row>
    <row r="603" spans="2:3" ht="15.75" customHeight="1" x14ac:dyDescent="0.3">
      <c r="B603" s="14"/>
      <c r="C603" s="14"/>
    </row>
    <row r="604" spans="2:3" ht="15.75" customHeight="1" x14ac:dyDescent="0.3">
      <c r="B604" s="14"/>
      <c r="C604" s="14"/>
    </row>
    <row r="605" spans="2:3" ht="15.75" customHeight="1" x14ac:dyDescent="0.3">
      <c r="B605" s="14"/>
      <c r="C605" s="14"/>
    </row>
    <row r="606" spans="2:3" ht="15.75" customHeight="1" x14ac:dyDescent="0.3">
      <c r="B606" s="14"/>
      <c r="C606" s="14"/>
    </row>
    <row r="607" spans="2:3" ht="15.75" customHeight="1" x14ac:dyDescent="0.3">
      <c r="B607" s="14"/>
      <c r="C607" s="14"/>
    </row>
    <row r="608" spans="2:3" ht="15.75" customHeight="1" x14ac:dyDescent="0.3">
      <c r="B608" s="14"/>
      <c r="C608" s="14"/>
    </row>
    <row r="609" spans="2:3" ht="15.75" customHeight="1" x14ac:dyDescent="0.3">
      <c r="B609" s="14"/>
      <c r="C609" s="14"/>
    </row>
    <row r="610" spans="2:3" ht="15.75" customHeight="1" x14ac:dyDescent="0.3">
      <c r="B610" s="14"/>
      <c r="C610" s="14"/>
    </row>
    <row r="611" spans="2:3" ht="15.75" customHeight="1" x14ac:dyDescent="0.3">
      <c r="B611" s="14"/>
      <c r="C611" s="14"/>
    </row>
    <row r="612" spans="2:3" ht="15.75" customHeight="1" x14ac:dyDescent="0.3">
      <c r="B612" s="14"/>
      <c r="C612" s="14"/>
    </row>
    <row r="613" spans="2:3" ht="15.75" customHeight="1" x14ac:dyDescent="0.3">
      <c r="B613" s="14"/>
      <c r="C613" s="14"/>
    </row>
    <row r="614" spans="2:3" ht="15.75" customHeight="1" x14ac:dyDescent="0.3">
      <c r="B614" s="14"/>
      <c r="C614" s="14"/>
    </row>
    <row r="615" spans="2:3" ht="15.75" customHeight="1" x14ac:dyDescent="0.3">
      <c r="B615" s="14"/>
      <c r="C615" s="14"/>
    </row>
    <row r="616" spans="2:3" ht="15.75" customHeight="1" x14ac:dyDescent="0.3">
      <c r="B616" s="14"/>
      <c r="C616" s="14"/>
    </row>
    <row r="617" spans="2:3" ht="15.75" customHeight="1" x14ac:dyDescent="0.3">
      <c r="B617" s="14"/>
      <c r="C617" s="14"/>
    </row>
    <row r="618" spans="2:3" ht="15.75" customHeight="1" x14ac:dyDescent="0.3">
      <c r="B618" s="14"/>
      <c r="C618" s="14"/>
    </row>
    <row r="619" spans="2:3" ht="15.75" customHeight="1" x14ac:dyDescent="0.3">
      <c r="B619" s="14"/>
      <c r="C619" s="14"/>
    </row>
    <row r="620" spans="2:3" ht="15.75" customHeight="1" x14ac:dyDescent="0.3">
      <c r="B620" s="14"/>
      <c r="C620" s="14"/>
    </row>
    <row r="621" spans="2:3" ht="15.75" customHeight="1" x14ac:dyDescent="0.3">
      <c r="B621" s="14"/>
      <c r="C621" s="14"/>
    </row>
    <row r="622" spans="2:3" ht="15.75" customHeight="1" x14ac:dyDescent="0.3">
      <c r="B622" s="14"/>
      <c r="C622" s="14"/>
    </row>
    <row r="623" spans="2:3" ht="15.75" customHeight="1" x14ac:dyDescent="0.3">
      <c r="B623" s="14"/>
      <c r="C623" s="14"/>
    </row>
    <row r="624" spans="2:3" ht="15.75" customHeight="1" x14ac:dyDescent="0.3">
      <c r="B624" s="14"/>
      <c r="C624" s="14"/>
    </row>
    <row r="625" spans="2:3" ht="15.75" customHeight="1" x14ac:dyDescent="0.3">
      <c r="B625" s="14"/>
      <c r="C625" s="14"/>
    </row>
    <row r="626" spans="2:3" ht="15.75" customHeight="1" x14ac:dyDescent="0.3">
      <c r="B626" s="14"/>
      <c r="C626" s="14"/>
    </row>
    <row r="627" spans="2:3" ht="15.75" customHeight="1" x14ac:dyDescent="0.3">
      <c r="B627" s="14"/>
      <c r="C627" s="14"/>
    </row>
    <row r="628" spans="2:3" ht="15.75" customHeight="1" x14ac:dyDescent="0.3">
      <c r="B628" s="14"/>
      <c r="C628" s="14"/>
    </row>
    <row r="629" spans="2:3" ht="15.75" customHeight="1" x14ac:dyDescent="0.3">
      <c r="B629" s="14"/>
      <c r="C629" s="14"/>
    </row>
    <row r="630" spans="2:3" ht="15.75" customHeight="1" x14ac:dyDescent="0.3">
      <c r="B630" s="14"/>
      <c r="C630" s="14"/>
    </row>
    <row r="631" spans="2:3" ht="15.75" customHeight="1" x14ac:dyDescent="0.3">
      <c r="B631" s="14"/>
      <c r="C631" s="14"/>
    </row>
    <row r="632" spans="2:3" ht="15.75" customHeight="1" x14ac:dyDescent="0.3">
      <c r="B632" s="14"/>
      <c r="C632" s="14"/>
    </row>
    <row r="633" spans="2:3" ht="15.75" customHeight="1" x14ac:dyDescent="0.3">
      <c r="B633" s="14"/>
      <c r="C633" s="14"/>
    </row>
    <row r="634" spans="2:3" ht="15.75" customHeight="1" x14ac:dyDescent="0.3">
      <c r="B634" s="14"/>
      <c r="C634" s="14"/>
    </row>
    <row r="635" spans="2:3" ht="15.75" customHeight="1" x14ac:dyDescent="0.3">
      <c r="B635" s="14"/>
      <c r="C635" s="14"/>
    </row>
    <row r="636" spans="2:3" ht="15.75" customHeight="1" x14ac:dyDescent="0.3">
      <c r="B636" s="14"/>
      <c r="C636" s="14"/>
    </row>
    <row r="637" spans="2:3" ht="15.75" customHeight="1" x14ac:dyDescent="0.3">
      <c r="B637" s="14"/>
      <c r="C637" s="14"/>
    </row>
    <row r="638" spans="2:3" ht="15.75" customHeight="1" x14ac:dyDescent="0.3">
      <c r="B638" s="14"/>
      <c r="C638" s="14"/>
    </row>
    <row r="639" spans="2:3" ht="15.75" customHeight="1" x14ac:dyDescent="0.3">
      <c r="B639" s="14"/>
      <c r="C639" s="14"/>
    </row>
    <row r="640" spans="2:3" ht="15.75" customHeight="1" x14ac:dyDescent="0.3">
      <c r="B640" s="14"/>
      <c r="C640" s="14"/>
    </row>
    <row r="641" spans="2:3" ht="15.75" customHeight="1" x14ac:dyDescent="0.3">
      <c r="B641" s="14"/>
      <c r="C641" s="14"/>
    </row>
    <row r="642" spans="2:3" ht="15.75" customHeight="1" x14ac:dyDescent="0.3">
      <c r="B642" s="14"/>
      <c r="C642" s="14"/>
    </row>
    <row r="643" spans="2:3" ht="15.75" customHeight="1" x14ac:dyDescent="0.3">
      <c r="B643" s="14"/>
      <c r="C643" s="14"/>
    </row>
    <row r="644" spans="2:3" ht="15.75" customHeight="1" x14ac:dyDescent="0.3">
      <c r="B644" s="14"/>
      <c r="C644" s="14"/>
    </row>
    <row r="645" spans="2:3" ht="15.75" customHeight="1" x14ac:dyDescent="0.3">
      <c r="B645" s="14"/>
      <c r="C645" s="14"/>
    </row>
    <row r="646" spans="2:3" ht="15.75" customHeight="1" x14ac:dyDescent="0.3">
      <c r="B646" s="14"/>
      <c r="C646" s="14"/>
    </row>
    <row r="647" spans="2:3" ht="15.75" customHeight="1" x14ac:dyDescent="0.3">
      <c r="B647" s="14"/>
      <c r="C647" s="14"/>
    </row>
    <row r="648" spans="2:3" ht="15.75" customHeight="1" x14ac:dyDescent="0.3">
      <c r="B648" s="14"/>
      <c r="C648" s="14"/>
    </row>
    <row r="649" spans="2:3" ht="15.75" customHeight="1" x14ac:dyDescent="0.3">
      <c r="B649" s="14"/>
      <c r="C649" s="14"/>
    </row>
    <row r="650" spans="2:3" ht="15.75" customHeight="1" x14ac:dyDescent="0.3">
      <c r="B650" s="14"/>
      <c r="C650" s="14"/>
    </row>
    <row r="651" spans="2:3" ht="15.75" customHeight="1" x14ac:dyDescent="0.3">
      <c r="B651" s="14"/>
      <c r="C651" s="14"/>
    </row>
    <row r="652" spans="2:3" ht="15.75" customHeight="1" x14ac:dyDescent="0.3">
      <c r="B652" s="14"/>
      <c r="C652" s="14"/>
    </row>
    <row r="653" spans="2:3" ht="15.75" customHeight="1" x14ac:dyDescent="0.3">
      <c r="B653" s="14"/>
      <c r="C653" s="14"/>
    </row>
    <row r="654" spans="2:3" ht="15.75" customHeight="1" x14ac:dyDescent="0.3">
      <c r="B654" s="14"/>
      <c r="C654" s="14"/>
    </row>
    <row r="655" spans="2:3" ht="15.75" customHeight="1" x14ac:dyDescent="0.3">
      <c r="B655" s="14"/>
      <c r="C655" s="14"/>
    </row>
    <row r="656" spans="2:3" ht="15.75" customHeight="1" x14ac:dyDescent="0.3">
      <c r="B656" s="14"/>
      <c r="C656" s="14"/>
    </row>
    <row r="657" spans="2:3" ht="15.75" customHeight="1" x14ac:dyDescent="0.3">
      <c r="B657" s="14"/>
      <c r="C657" s="14"/>
    </row>
    <row r="658" spans="2:3" ht="15.75" customHeight="1" x14ac:dyDescent="0.3">
      <c r="B658" s="14"/>
      <c r="C658" s="14"/>
    </row>
    <row r="659" spans="2:3" ht="15.75" customHeight="1" x14ac:dyDescent="0.3">
      <c r="B659" s="14"/>
      <c r="C659" s="14"/>
    </row>
    <row r="660" spans="2:3" ht="15.75" customHeight="1" x14ac:dyDescent="0.3">
      <c r="B660" s="14"/>
      <c r="C660" s="14"/>
    </row>
    <row r="661" spans="2:3" ht="15.75" customHeight="1" x14ac:dyDescent="0.3">
      <c r="B661" s="14"/>
      <c r="C661" s="14"/>
    </row>
    <row r="662" spans="2:3" ht="15.75" customHeight="1" x14ac:dyDescent="0.3">
      <c r="B662" s="14"/>
      <c r="C662" s="14"/>
    </row>
    <row r="663" spans="2:3" ht="15.75" customHeight="1" x14ac:dyDescent="0.3">
      <c r="B663" s="14"/>
      <c r="C663" s="14"/>
    </row>
    <row r="664" spans="2:3" ht="15.75" customHeight="1" x14ac:dyDescent="0.3">
      <c r="B664" s="14"/>
      <c r="C664" s="14"/>
    </row>
    <row r="665" spans="2:3" ht="15.75" customHeight="1" x14ac:dyDescent="0.3">
      <c r="B665" s="14"/>
      <c r="C665" s="14"/>
    </row>
    <row r="666" spans="2:3" ht="15.75" customHeight="1" x14ac:dyDescent="0.3">
      <c r="B666" s="14"/>
      <c r="C666" s="14"/>
    </row>
    <row r="667" spans="2:3" ht="15.75" customHeight="1" x14ac:dyDescent="0.3">
      <c r="B667" s="14"/>
      <c r="C667" s="14"/>
    </row>
    <row r="668" spans="2:3" ht="15.75" customHeight="1" x14ac:dyDescent="0.3">
      <c r="B668" s="14"/>
      <c r="C668" s="14"/>
    </row>
    <row r="669" spans="2:3" ht="15.75" customHeight="1" x14ac:dyDescent="0.3">
      <c r="B669" s="14"/>
      <c r="C669" s="14"/>
    </row>
    <row r="670" spans="2:3" ht="15.75" customHeight="1" x14ac:dyDescent="0.3">
      <c r="B670" s="14"/>
      <c r="C670" s="14"/>
    </row>
    <row r="671" spans="2:3" ht="15.75" customHeight="1" x14ac:dyDescent="0.3">
      <c r="B671" s="14"/>
      <c r="C671" s="14"/>
    </row>
    <row r="672" spans="2:3" ht="15.75" customHeight="1" x14ac:dyDescent="0.3">
      <c r="B672" s="14"/>
      <c r="C672" s="14"/>
    </row>
    <row r="673" spans="2:3" ht="15.75" customHeight="1" x14ac:dyDescent="0.3">
      <c r="B673" s="14"/>
      <c r="C673" s="14"/>
    </row>
    <row r="674" spans="2:3" ht="15.75" customHeight="1" x14ac:dyDescent="0.3">
      <c r="B674" s="14"/>
      <c r="C674" s="14"/>
    </row>
    <row r="675" spans="2:3" ht="15.75" customHeight="1" x14ac:dyDescent="0.3">
      <c r="B675" s="14"/>
      <c r="C675" s="14"/>
    </row>
    <row r="676" spans="2:3" ht="15.75" customHeight="1" x14ac:dyDescent="0.3">
      <c r="B676" s="14"/>
      <c r="C676" s="14"/>
    </row>
    <row r="677" spans="2:3" ht="15.75" customHeight="1" x14ac:dyDescent="0.3">
      <c r="B677" s="14"/>
      <c r="C677" s="14"/>
    </row>
    <row r="678" spans="2:3" ht="15.75" customHeight="1" x14ac:dyDescent="0.3">
      <c r="B678" s="14"/>
      <c r="C678" s="14"/>
    </row>
    <row r="679" spans="2:3" ht="15.75" customHeight="1" x14ac:dyDescent="0.3">
      <c r="B679" s="14"/>
      <c r="C679" s="14"/>
    </row>
    <row r="680" spans="2:3" ht="15.75" customHeight="1" x14ac:dyDescent="0.3">
      <c r="B680" s="14"/>
      <c r="C680" s="14"/>
    </row>
    <row r="681" spans="2:3" ht="15.75" customHeight="1" x14ac:dyDescent="0.3">
      <c r="B681" s="14"/>
      <c r="C681" s="14"/>
    </row>
    <row r="682" spans="2:3" ht="15.75" customHeight="1" x14ac:dyDescent="0.3">
      <c r="B682" s="14"/>
      <c r="C682" s="14"/>
    </row>
    <row r="683" spans="2:3" ht="15.75" customHeight="1" x14ac:dyDescent="0.3">
      <c r="B683" s="14"/>
      <c r="C683" s="14"/>
    </row>
    <row r="684" spans="2:3" ht="15.75" customHeight="1" x14ac:dyDescent="0.3">
      <c r="B684" s="14"/>
      <c r="C684" s="14"/>
    </row>
    <row r="685" spans="2:3" ht="15.75" customHeight="1" x14ac:dyDescent="0.3">
      <c r="B685" s="14"/>
      <c r="C685" s="14"/>
    </row>
    <row r="686" spans="2:3" ht="15.75" customHeight="1" x14ac:dyDescent="0.3">
      <c r="B686" s="14"/>
      <c r="C686" s="14"/>
    </row>
    <row r="687" spans="2:3" ht="15.75" customHeight="1" x14ac:dyDescent="0.3">
      <c r="B687" s="14"/>
      <c r="C687" s="14"/>
    </row>
    <row r="688" spans="2:3" ht="15.75" customHeight="1" x14ac:dyDescent="0.3">
      <c r="B688" s="14"/>
      <c r="C688" s="14"/>
    </row>
    <row r="689" spans="2:3" ht="15.75" customHeight="1" x14ac:dyDescent="0.3">
      <c r="B689" s="14"/>
      <c r="C689" s="14"/>
    </row>
    <row r="690" spans="2:3" ht="15.75" customHeight="1" x14ac:dyDescent="0.3">
      <c r="B690" s="14"/>
      <c r="C690" s="14"/>
    </row>
    <row r="691" spans="2:3" ht="15.75" customHeight="1" x14ac:dyDescent="0.3">
      <c r="B691" s="14"/>
      <c r="C691" s="14"/>
    </row>
    <row r="692" spans="2:3" ht="15.75" customHeight="1" x14ac:dyDescent="0.3">
      <c r="B692" s="14"/>
      <c r="C692" s="14"/>
    </row>
    <row r="693" spans="2:3" ht="15.75" customHeight="1" x14ac:dyDescent="0.3">
      <c r="B693" s="14"/>
      <c r="C693" s="14"/>
    </row>
    <row r="694" spans="2:3" ht="15.75" customHeight="1" x14ac:dyDescent="0.3">
      <c r="B694" s="14"/>
      <c r="C694" s="14"/>
    </row>
    <row r="695" spans="2:3" ht="15.75" customHeight="1" x14ac:dyDescent="0.3">
      <c r="B695" s="14"/>
      <c r="C695" s="14"/>
    </row>
    <row r="696" spans="2:3" ht="15.75" customHeight="1" x14ac:dyDescent="0.3">
      <c r="B696" s="14"/>
      <c r="C696" s="14"/>
    </row>
    <row r="697" spans="2:3" ht="15.75" customHeight="1" x14ac:dyDescent="0.3">
      <c r="B697" s="14"/>
      <c r="C697" s="14"/>
    </row>
    <row r="698" spans="2:3" ht="15.75" customHeight="1" x14ac:dyDescent="0.3">
      <c r="B698" s="14"/>
      <c r="C698" s="14"/>
    </row>
    <row r="699" spans="2:3" ht="15.75" customHeight="1" x14ac:dyDescent="0.3">
      <c r="B699" s="14"/>
      <c r="C699" s="14"/>
    </row>
    <row r="700" spans="2:3" ht="15.75" customHeight="1" x14ac:dyDescent="0.3">
      <c r="B700" s="14"/>
      <c r="C700" s="14"/>
    </row>
    <row r="701" spans="2:3" ht="15.75" customHeight="1" x14ac:dyDescent="0.3">
      <c r="B701" s="14"/>
      <c r="C701" s="14"/>
    </row>
    <row r="702" spans="2:3" ht="15.75" customHeight="1" x14ac:dyDescent="0.3">
      <c r="B702" s="14"/>
      <c r="C702" s="14"/>
    </row>
    <row r="703" spans="2:3" ht="15.75" customHeight="1" x14ac:dyDescent="0.3">
      <c r="B703" s="14"/>
      <c r="C703" s="14"/>
    </row>
    <row r="704" spans="2:3" ht="15.75" customHeight="1" x14ac:dyDescent="0.3">
      <c r="B704" s="14"/>
      <c r="C704" s="14"/>
    </row>
    <row r="705" spans="2:3" ht="15.75" customHeight="1" x14ac:dyDescent="0.3">
      <c r="B705" s="14"/>
      <c r="C705" s="14"/>
    </row>
    <row r="706" spans="2:3" ht="15.75" customHeight="1" x14ac:dyDescent="0.3">
      <c r="B706" s="14"/>
      <c r="C706" s="14"/>
    </row>
    <row r="707" spans="2:3" ht="15.75" customHeight="1" x14ac:dyDescent="0.3">
      <c r="B707" s="14"/>
      <c r="C707" s="14"/>
    </row>
    <row r="708" spans="2:3" ht="15.75" customHeight="1" x14ac:dyDescent="0.3">
      <c r="B708" s="14"/>
      <c r="C708" s="14"/>
    </row>
    <row r="709" spans="2:3" ht="15.75" customHeight="1" x14ac:dyDescent="0.3">
      <c r="B709" s="14"/>
      <c r="C709" s="14"/>
    </row>
    <row r="710" spans="2:3" ht="15.75" customHeight="1" x14ac:dyDescent="0.3">
      <c r="B710" s="14"/>
      <c r="C710" s="14"/>
    </row>
    <row r="711" spans="2:3" ht="15.75" customHeight="1" x14ac:dyDescent="0.3">
      <c r="B711" s="14"/>
      <c r="C711" s="14"/>
    </row>
    <row r="712" spans="2:3" ht="15.75" customHeight="1" x14ac:dyDescent="0.3">
      <c r="B712" s="14"/>
      <c r="C712" s="14"/>
    </row>
    <row r="713" spans="2:3" ht="15.75" customHeight="1" x14ac:dyDescent="0.3">
      <c r="B713" s="14"/>
      <c r="C713" s="14"/>
    </row>
    <row r="714" spans="2:3" ht="15.75" customHeight="1" x14ac:dyDescent="0.3">
      <c r="B714" s="14"/>
      <c r="C714" s="14"/>
    </row>
    <row r="715" spans="2:3" ht="15.75" customHeight="1" x14ac:dyDescent="0.3">
      <c r="B715" s="14"/>
      <c r="C715" s="14"/>
    </row>
    <row r="716" spans="2:3" ht="15.75" customHeight="1" x14ac:dyDescent="0.3">
      <c r="B716" s="14"/>
      <c r="C716" s="14"/>
    </row>
    <row r="717" spans="2:3" ht="15.75" customHeight="1" x14ac:dyDescent="0.3">
      <c r="B717" s="14"/>
      <c r="C717" s="14"/>
    </row>
    <row r="718" spans="2:3" ht="15.75" customHeight="1" x14ac:dyDescent="0.3">
      <c r="B718" s="14"/>
      <c r="C718" s="14"/>
    </row>
    <row r="719" spans="2:3" ht="15.75" customHeight="1" x14ac:dyDescent="0.3">
      <c r="B719" s="14"/>
      <c r="C719" s="14"/>
    </row>
    <row r="720" spans="2:3" ht="15.75" customHeight="1" x14ac:dyDescent="0.3">
      <c r="B720" s="14"/>
      <c r="C720" s="14"/>
    </row>
    <row r="721" spans="2:3" ht="15.75" customHeight="1" x14ac:dyDescent="0.3">
      <c r="B721" s="14"/>
      <c r="C721" s="14"/>
    </row>
    <row r="722" spans="2:3" ht="15.75" customHeight="1" x14ac:dyDescent="0.3">
      <c r="B722" s="14"/>
      <c r="C722" s="14"/>
    </row>
    <row r="723" spans="2:3" ht="15.75" customHeight="1" x14ac:dyDescent="0.3">
      <c r="B723" s="14"/>
      <c r="C723" s="14"/>
    </row>
    <row r="724" spans="2:3" ht="15.75" customHeight="1" x14ac:dyDescent="0.3">
      <c r="B724" s="14"/>
      <c r="C724" s="14"/>
    </row>
    <row r="725" spans="2:3" ht="15.75" customHeight="1" x14ac:dyDescent="0.3">
      <c r="B725" s="14"/>
      <c r="C725" s="14"/>
    </row>
    <row r="726" spans="2:3" ht="15.75" customHeight="1" x14ac:dyDescent="0.3">
      <c r="B726" s="14"/>
      <c r="C726" s="14"/>
    </row>
    <row r="727" spans="2:3" ht="15.75" customHeight="1" x14ac:dyDescent="0.3">
      <c r="B727" s="14"/>
      <c r="C727" s="14"/>
    </row>
    <row r="728" spans="2:3" ht="15.75" customHeight="1" x14ac:dyDescent="0.3">
      <c r="B728" s="14"/>
      <c r="C728" s="14"/>
    </row>
    <row r="729" spans="2:3" ht="15.75" customHeight="1" x14ac:dyDescent="0.3">
      <c r="B729" s="14"/>
      <c r="C729" s="14"/>
    </row>
    <row r="730" spans="2:3" ht="15.75" customHeight="1" x14ac:dyDescent="0.3">
      <c r="B730" s="14"/>
      <c r="C730" s="14"/>
    </row>
    <row r="731" spans="2:3" ht="15.75" customHeight="1" x14ac:dyDescent="0.3">
      <c r="B731" s="14"/>
      <c r="C731" s="14"/>
    </row>
    <row r="732" spans="2:3" ht="15.75" customHeight="1" x14ac:dyDescent="0.3">
      <c r="B732" s="14"/>
      <c r="C732" s="14"/>
    </row>
    <row r="733" spans="2:3" ht="15.75" customHeight="1" x14ac:dyDescent="0.3">
      <c r="B733" s="14"/>
      <c r="C733" s="14"/>
    </row>
    <row r="734" spans="2:3" ht="15.75" customHeight="1" x14ac:dyDescent="0.3">
      <c r="B734" s="14"/>
      <c r="C734" s="14"/>
    </row>
    <row r="735" spans="2:3" ht="15.75" customHeight="1" x14ac:dyDescent="0.3">
      <c r="B735" s="14"/>
      <c r="C735" s="14"/>
    </row>
    <row r="736" spans="2:3" ht="15.75" customHeight="1" x14ac:dyDescent="0.3">
      <c r="B736" s="14"/>
      <c r="C736" s="14"/>
    </row>
    <row r="737" spans="2:3" ht="15.75" customHeight="1" x14ac:dyDescent="0.3">
      <c r="B737" s="14"/>
      <c r="C737" s="14"/>
    </row>
    <row r="738" spans="2:3" ht="15.75" customHeight="1" x14ac:dyDescent="0.3">
      <c r="B738" s="14"/>
      <c r="C738" s="14"/>
    </row>
    <row r="739" spans="2:3" ht="15.75" customHeight="1" x14ac:dyDescent="0.3">
      <c r="B739" s="14"/>
      <c r="C739" s="14"/>
    </row>
    <row r="740" spans="2:3" ht="15.75" customHeight="1" x14ac:dyDescent="0.3">
      <c r="B740" s="14"/>
      <c r="C740" s="14"/>
    </row>
    <row r="741" spans="2:3" ht="15.75" customHeight="1" x14ac:dyDescent="0.3">
      <c r="B741" s="14"/>
      <c r="C741" s="14"/>
    </row>
    <row r="742" spans="2:3" ht="15.75" customHeight="1" x14ac:dyDescent="0.3">
      <c r="B742" s="14"/>
      <c r="C742" s="14"/>
    </row>
    <row r="743" spans="2:3" ht="15.75" customHeight="1" x14ac:dyDescent="0.3">
      <c r="B743" s="14"/>
      <c r="C743" s="14"/>
    </row>
    <row r="744" spans="2:3" ht="15.75" customHeight="1" x14ac:dyDescent="0.3">
      <c r="B744" s="14"/>
      <c r="C744" s="14"/>
    </row>
    <row r="745" spans="2:3" ht="15.75" customHeight="1" x14ac:dyDescent="0.3">
      <c r="B745" s="14"/>
      <c r="C745" s="14"/>
    </row>
    <row r="746" spans="2:3" ht="15.75" customHeight="1" x14ac:dyDescent="0.3">
      <c r="B746" s="14"/>
      <c r="C746" s="14"/>
    </row>
    <row r="747" spans="2:3" ht="15.75" customHeight="1" x14ac:dyDescent="0.3">
      <c r="B747" s="14"/>
      <c r="C747" s="14"/>
    </row>
    <row r="748" spans="2:3" ht="15.75" customHeight="1" x14ac:dyDescent="0.3">
      <c r="B748" s="14"/>
      <c r="C748" s="14"/>
    </row>
    <row r="749" spans="2:3" ht="15.75" customHeight="1" x14ac:dyDescent="0.3">
      <c r="B749" s="14"/>
      <c r="C749" s="14"/>
    </row>
    <row r="750" spans="2:3" ht="15.75" customHeight="1" x14ac:dyDescent="0.3">
      <c r="B750" s="14"/>
      <c r="C750" s="14"/>
    </row>
    <row r="751" spans="2:3" ht="15.75" customHeight="1" x14ac:dyDescent="0.3">
      <c r="B751" s="14"/>
      <c r="C751" s="14"/>
    </row>
    <row r="752" spans="2:3" ht="15.75" customHeight="1" x14ac:dyDescent="0.3">
      <c r="B752" s="14"/>
      <c r="C752" s="14"/>
    </row>
    <row r="753" spans="2:3" ht="15.75" customHeight="1" x14ac:dyDescent="0.3">
      <c r="B753" s="14"/>
      <c r="C753" s="14"/>
    </row>
    <row r="754" spans="2:3" ht="15.75" customHeight="1" x14ac:dyDescent="0.3">
      <c r="B754" s="14"/>
      <c r="C754" s="14"/>
    </row>
    <row r="755" spans="2:3" ht="15.75" customHeight="1" x14ac:dyDescent="0.3">
      <c r="B755" s="14"/>
      <c r="C755" s="14"/>
    </row>
    <row r="756" spans="2:3" ht="15.75" customHeight="1" x14ac:dyDescent="0.3">
      <c r="B756" s="14"/>
      <c r="C756" s="14"/>
    </row>
    <row r="757" spans="2:3" ht="15.75" customHeight="1" x14ac:dyDescent="0.3">
      <c r="B757" s="14"/>
      <c r="C757" s="14"/>
    </row>
    <row r="758" spans="2:3" ht="15.75" customHeight="1" x14ac:dyDescent="0.3">
      <c r="B758" s="14"/>
      <c r="C758" s="14"/>
    </row>
    <row r="759" spans="2:3" ht="15.75" customHeight="1" x14ac:dyDescent="0.3">
      <c r="B759" s="14"/>
      <c r="C759" s="14"/>
    </row>
    <row r="760" spans="2:3" ht="15.75" customHeight="1" x14ac:dyDescent="0.3">
      <c r="B760" s="14"/>
      <c r="C760" s="14"/>
    </row>
    <row r="761" spans="2:3" ht="15.75" customHeight="1" x14ac:dyDescent="0.3">
      <c r="B761" s="14"/>
      <c r="C761" s="14"/>
    </row>
    <row r="762" spans="2:3" ht="15.75" customHeight="1" x14ac:dyDescent="0.3">
      <c r="B762" s="14"/>
      <c r="C762" s="14"/>
    </row>
    <row r="763" spans="2:3" ht="15.75" customHeight="1" x14ac:dyDescent="0.3">
      <c r="B763" s="14"/>
      <c r="C763" s="14"/>
    </row>
    <row r="764" spans="2:3" ht="15.75" customHeight="1" x14ac:dyDescent="0.3">
      <c r="B764" s="14"/>
      <c r="C764" s="14"/>
    </row>
    <row r="765" spans="2:3" ht="15.75" customHeight="1" x14ac:dyDescent="0.3">
      <c r="B765" s="14"/>
      <c r="C765" s="14"/>
    </row>
    <row r="766" spans="2:3" ht="15.75" customHeight="1" x14ac:dyDescent="0.3">
      <c r="B766" s="14"/>
      <c r="C766" s="14"/>
    </row>
    <row r="767" spans="2:3" ht="15.75" customHeight="1" x14ac:dyDescent="0.3">
      <c r="B767" s="14"/>
      <c r="C767" s="14"/>
    </row>
    <row r="768" spans="2:3" ht="15.75" customHeight="1" x14ac:dyDescent="0.3">
      <c r="B768" s="14"/>
      <c r="C768" s="14"/>
    </row>
    <row r="769" spans="2:3" ht="15.75" customHeight="1" x14ac:dyDescent="0.3">
      <c r="B769" s="14"/>
      <c r="C769" s="14"/>
    </row>
    <row r="770" spans="2:3" ht="15.75" customHeight="1" x14ac:dyDescent="0.3">
      <c r="B770" s="14"/>
      <c r="C770" s="14"/>
    </row>
    <row r="771" spans="2:3" ht="15.75" customHeight="1" x14ac:dyDescent="0.3">
      <c r="B771" s="14"/>
      <c r="C771" s="14"/>
    </row>
    <row r="772" spans="2:3" ht="15.75" customHeight="1" x14ac:dyDescent="0.3">
      <c r="B772" s="14"/>
      <c r="C772" s="14"/>
    </row>
    <row r="773" spans="2:3" ht="15.75" customHeight="1" x14ac:dyDescent="0.3">
      <c r="B773" s="14"/>
      <c r="C773" s="14"/>
    </row>
    <row r="774" spans="2:3" ht="15.75" customHeight="1" x14ac:dyDescent="0.3">
      <c r="B774" s="14"/>
      <c r="C774" s="14"/>
    </row>
    <row r="775" spans="2:3" ht="15.75" customHeight="1" x14ac:dyDescent="0.3">
      <c r="B775" s="14"/>
      <c r="C775" s="14"/>
    </row>
    <row r="776" spans="2:3" ht="15.75" customHeight="1" x14ac:dyDescent="0.3">
      <c r="B776" s="14"/>
      <c r="C776" s="14"/>
    </row>
    <row r="777" spans="2:3" ht="15.75" customHeight="1" x14ac:dyDescent="0.3">
      <c r="B777" s="14"/>
      <c r="C777" s="14"/>
    </row>
    <row r="778" spans="2:3" ht="15.75" customHeight="1" x14ac:dyDescent="0.3">
      <c r="B778" s="14"/>
      <c r="C778" s="14"/>
    </row>
    <row r="779" spans="2:3" ht="15.75" customHeight="1" x14ac:dyDescent="0.3">
      <c r="B779" s="14"/>
      <c r="C779" s="14"/>
    </row>
    <row r="780" spans="2:3" ht="15.75" customHeight="1" x14ac:dyDescent="0.3">
      <c r="B780" s="14"/>
      <c r="C780" s="14"/>
    </row>
    <row r="781" spans="2:3" ht="15.75" customHeight="1" x14ac:dyDescent="0.3">
      <c r="B781" s="14"/>
      <c r="C781" s="14"/>
    </row>
    <row r="782" spans="2:3" ht="15.75" customHeight="1" x14ac:dyDescent="0.3">
      <c r="B782" s="14"/>
      <c r="C782" s="14"/>
    </row>
    <row r="783" spans="2:3" ht="15.75" customHeight="1" x14ac:dyDescent="0.3">
      <c r="B783" s="14"/>
      <c r="C783" s="14"/>
    </row>
    <row r="784" spans="2:3" ht="15.75" customHeight="1" x14ac:dyDescent="0.3">
      <c r="B784" s="14"/>
      <c r="C784" s="14"/>
    </row>
    <row r="785" spans="2:3" ht="15.75" customHeight="1" x14ac:dyDescent="0.3">
      <c r="B785" s="14"/>
      <c r="C785" s="14"/>
    </row>
    <row r="786" spans="2:3" ht="15.75" customHeight="1" x14ac:dyDescent="0.3">
      <c r="B786" s="14"/>
      <c r="C786" s="14"/>
    </row>
    <row r="787" spans="2:3" ht="15.75" customHeight="1" x14ac:dyDescent="0.3">
      <c r="B787" s="14"/>
      <c r="C787" s="14"/>
    </row>
    <row r="788" spans="2:3" ht="15.75" customHeight="1" x14ac:dyDescent="0.3">
      <c r="B788" s="14"/>
      <c r="C788" s="14"/>
    </row>
    <row r="789" spans="2:3" ht="15.75" customHeight="1" x14ac:dyDescent="0.3">
      <c r="B789" s="14"/>
      <c r="C789" s="14"/>
    </row>
    <row r="790" spans="2:3" ht="15.75" customHeight="1" x14ac:dyDescent="0.3">
      <c r="B790" s="14"/>
      <c r="C790" s="14"/>
    </row>
    <row r="791" spans="2:3" ht="15.75" customHeight="1" x14ac:dyDescent="0.3">
      <c r="B791" s="14"/>
      <c r="C791" s="14"/>
    </row>
    <row r="792" spans="2:3" ht="15.75" customHeight="1" x14ac:dyDescent="0.3">
      <c r="B792" s="14"/>
      <c r="C792" s="14"/>
    </row>
    <row r="793" spans="2:3" ht="15.75" customHeight="1" x14ac:dyDescent="0.3">
      <c r="B793" s="14"/>
      <c r="C793" s="14"/>
    </row>
    <row r="794" spans="2:3" ht="15.75" customHeight="1" x14ac:dyDescent="0.3">
      <c r="B794" s="14"/>
      <c r="C794" s="14"/>
    </row>
    <row r="795" spans="2:3" ht="15.75" customHeight="1" x14ac:dyDescent="0.3">
      <c r="B795" s="14"/>
      <c r="C795" s="14"/>
    </row>
    <row r="796" spans="2:3" ht="15.75" customHeight="1" x14ac:dyDescent="0.3">
      <c r="B796" s="14"/>
      <c r="C796" s="14"/>
    </row>
    <row r="797" spans="2:3" ht="15.75" customHeight="1" x14ac:dyDescent="0.3">
      <c r="B797" s="14"/>
      <c r="C797" s="14"/>
    </row>
    <row r="798" spans="2:3" ht="15.75" customHeight="1" x14ac:dyDescent="0.3">
      <c r="B798" s="14"/>
      <c r="C798" s="14"/>
    </row>
    <row r="799" spans="2:3" ht="15.75" customHeight="1" x14ac:dyDescent="0.3">
      <c r="B799" s="14"/>
      <c r="C799" s="14"/>
    </row>
    <row r="800" spans="2:3" ht="15.75" customHeight="1" x14ac:dyDescent="0.3">
      <c r="B800" s="14"/>
      <c r="C800" s="14"/>
    </row>
    <row r="801" spans="2:3" ht="15.75" customHeight="1" x14ac:dyDescent="0.3">
      <c r="B801" s="14"/>
      <c r="C801" s="14"/>
    </row>
    <row r="802" spans="2:3" ht="15.75" customHeight="1" x14ac:dyDescent="0.3">
      <c r="B802" s="14"/>
      <c r="C802" s="14"/>
    </row>
    <row r="803" spans="2:3" ht="15.75" customHeight="1" x14ac:dyDescent="0.3">
      <c r="B803" s="14"/>
      <c r="C803" s="14"/>
    </row>
    <row r="804" spans="2:3" ht="15.75" customHeight="1" x14ac:dyDescent="0.3">
      <c r="B804" s="14"/>
      <c r="C804" s="14"/>
    </row>
    <row r="805" spans="2:3" ht="15.75" customHeight="1" x14ac:dyDescent="0.3">
      <c r="B805" s="14"/>
      <c r="C805" s="14"/>
    </row>
    <row r="806" spans="2:3" ht="15.75" customHeight="1" x14ac:dyDescent="0.3">
      <c r="B806" s="14"/>
      <c r="C806" s="14"/>
    </row>
    <row r="807" spans="2:3" ht="15.75" customHeight="1" x14ac:dyDescent="0.3">
      <c r="B807" s="14"/>
      <c r="C807" s="14"/>
    </row>
    <row r="808" spans="2:3" ht="15.75" customHeight="1" x14ac:dyDescent="0.3">
      <c r="B808" s="14"/>
      <c r="C808" s="14"/>
    </row>
    <row r="809" spans="2:3" ht="15.75" customHeight="1" x14ac:dyDescent="0.3">
      <c r="B809" s="14"/>
      <c r="C809" s="14"/>
    </row>
    <row r="810" spans="2:3" ht="15.75" customHeight="1" x14ac:dyDescent="0.3">
      <c r="B810" s="14"/>
      <c r="C810" s="14"/>
    </row>
    <row r="811" spans="2:3" ht="15.75" customHeight="1" x14ac:dyDescent="0.3">
      <c r="B811" s="14"/>
      <c r="C811" s="14"/>
    </row>
    <row r="812" spans="2:3" ht="15.75" customHeight="1" x14ac:dyDescent="0.3">
      <c r="B812" s="14"/>
      <c r="C812" s="14"/>
    </row>
    <row r="813" spans="2:3" ht="15.75" customHeight="1" x14ac:dyDescent="0.3">
      <c r="B813" s="14"/>
      <c r="C813" s="14"/>
    </row>
    <row r="814" spans="2:3" ht="15.75" customHeight="1" x14ac:dyDescent="0.3">
      <c r="B814" s="14"/>
      <c r="C814" s="14"/>
    </row>
    <row r="815" spans="2:3" ht="15.75" customHeight="1" x14ac:dyDescent="0.3">
      <c r="B815" s="14"/>
      <c r="C815" s="14"/>
    </row>
    <row r="816" spans="2:3" ht="15.75" customHeight="1" x14ac:dyDescent="0.3">
      <c r="B816" s="14"/>
      <c r="C816" s="14"/>
    </row>
    <row r="817" spans="2:3" ht="15.75" customHeight="1" x14ac:dyDescent="0.3">
      <c r="B817" s="14"/>
      <c r="C817" s="14"/>
    </row>
    <row r="818" spans="2:3" ht="15.75" customHeight="1" x14ac:dyDescent="0.3">
      <c r="B818" s="14"/>
      <c r="C818" s="14"/>
    </row>
    <row r="819" spans="2:3" ht="15.75" customHeight="1" x14ac:dyDescent="0.3">
      <c r="B819" s="14"/>
      <c r="C819" s="14"/>
    </row>
    <row r="820" spans="2:3" ht="15.75" customHeight="1" x14ac:dyDescent="0.3">
      <c r="B820" s="14"/>
      <c r="C820" s="14"/>
    </row>
    <row r="821" spans="2:3" ht="15.75" customHeight="1" x14ac:dyDescent="0.3">
      <c r="B821" s="14"/>
      <c r="C821" s="14"/>
    </row>
    <row r="822" spans="2:3" ht="15.75" customHeight="1" x14ac:dyDescent="0.3">
      <c r="B822" s="14"/>
      <c r="C822" s="14"/>
    </row>
    <row r="823" spans="2:3" ht="15.75" customHeight="1" x14ac:dyDescent="0.3">
      <c r="B823" s="14"/>
      <c r="C823" s="14"/>
    </row>
    <row r="824" spans="2:3" ht="15.75" customHeight="1" x14ac:dyDescent="0.3">
      <c r="B824" s="14"/>
      <c r="C824" s="14"/>
    </row>
    <row r="825" spans="2:3" ht="15.75" customHeight="1" x14ac:dyDescent="0.3">
      <c r="B825" s="14"/>
      <c r="C825" s="14"/>
    </row>
    <row r="826" spans="2:3" ht="15.75" customHeight="1" x14ac:dyDescent="0.3">
      <c r="B826" s="14"/>
      <c r="C826" s="14"/>
    </row>
    <row r="827" spans="2:3" ht="15.75" customHeight="1" x14ac:dyDescent="0.3">
      <c r="B827" s="14"/>
      <c r="C827" s="14"/>
    </row>
    <row r="828" spans="2:3" ht="15.75" customHeight="1" x14ac:dyDescent="0.3">
      <c r="B828" s="14"/>
      <c r="C828" s="14"/>
    </row>
    <row r="829" spans="2:3" ht="15.75" customHeight="1" x14ac:dyDescent="0.3">
      <c r="B829" s="14"/>
      <c r="C829" s="14"/>
    </row>
    <row r="830" spans="2:3" ht="15.75" customHeight="1" x14ac:dyDescent="0.3">
      <c r="B830" s="14"/>
      <c r="C830" s="14"/>
    </row>
    <row r="831" spans="2:3" ht="15.75" customHeight="1" x14ac:dyDescent="0.3">
      <c r="B831" s="14"/>
      <c r="C831" s="14"/>
    </row>
    <row r="832" spans="2:3" ht="15.75" customHeight="1" x14ac:dyDescent="0.3">
      <c r="B832" s="14"/>
      <c r="C832" s="14"/>
    </row>
    <row r="833" spans="2:3" ht="15.75" customHeight="1" x14ac:dyDescent="0.3">
      <c r="B833" s="14"/>
      <c r="C833" s="14"/>
    </row>
    <row r="834" spans="2:3" ht="15.75" customHeight="1" x14ac:dyDescent="0.3">
      <c r="B834" s="14"/>
      <c r="C834" s="14"/>
    </row>
    <row r="835" spans="2:3" ht="15.75" customHeight="1" x14ac:dyDescent="0.3">
      <c r="B835" s="14"/>
      <c r="C835" s="14"/>
    </row>
    <row r="836" spans="2:3" ht="15.75" customHeight="1" x14ac:dyDescent="0.3">
      <c r="B836" s="14"/>
      <c r="C836" s="14"/>
    </row>
    <row r="837" spans="2:3" ht="15.75" customHeight="1" x14ac:dyDescent="0.3">
      <c r="B837" s="14"/>
      <c r="C837" s="14"/>
    </row>
    <row r="838" spans="2:3" ht="15.75" customHeight="1" x14ac:dyDescent="0.3">
      <c r="B838" s="14"/>
      <c r="C838" s="14"/>
    </row>
    <row r="839" spans="2:3" ht="15.75" customHeight="1" x14ac:dyDescent="0.3">
      <c r="B839" s="14"/>
      <c r="C839" s="14"/>
    </row>
    <row r="840" spans="2:3" ht="15.75" customHeight="1" x14ac:dyDescent="0.3">
      <c r="B840" s="14"/>
      <c r="C840" s="14"/>
    </row>
    <row r="841" spans="2:3" ht="15.75" customHeight="1" x14ac:dyDescent="0.3">
      <c r="B841" s="14"/>
      <c r="C841" s="14"/>
    </row>
    <row r="842" spans="2:3" ht="15.75" customHeight="1" x14ac:dyDescent="0.3">
      <c r="B842" s="14"/>
      <c r="C842" s="14"/>
    </row>
    <row r="843" spans="2:3" ht="15.75" customHeight="1" x14ac:dyDescent="0.3">
      <c r="B843" s="14"/>
      <c r="C843" s="14"/>
    </row>
    <row r="844" spans="2:3" ht="15.75" customHeight="1" x14ac:dyDescent="0.3">
      <c r="B844" s="14"/>
      <c r="C844" s="14"/>
    </row>
    <row r="845" spans="2:3" ht="15.75" customHeight="1" x14ac:dyDescent="0.3">
      <c r="B845" s="14"/>
      <c r="C845" s="14"/>
    </row>
    <row r="846" spans="2:3" ht="15.75" customHeight="1" x14ac:dyDescent="0.3">
      <c r="B846" s="14"/>
      <c r="C846" s="14"/>
    </row>
    <row r="847" spans="2:3" ht="15.75" customHeight="1" x14ac:dyDescent="0.3">
      <c r="B847" s="14"/>
      <c r="C847" s="14"/>
    </row>
    <row r="848" spans="2:3" ht="15.75" customHeight="1" x14ac:dyDescent="0.3">
      <c r="B848" s="14"/>
      <c r="C848" s="14"/>
    </row>
    <row r="849" spans="2:3" ht="15.75" customHeight="1" x14ac:dyDescent="0.3">
      <c r="B849" s="14"/>
      <c r="C849" s="14"/>
    </row>
    <row r="850" spans="2:3" ht="15.75" customHeight="1" x14ac:dyDescent="0.3">
      <c r="B850" s="14"/>
      <c r="C850" s="14"/>
    </row>
    <row r="851" spans="2:3" ht="15.75" customHeight="1" x14ac:dyDescent="0.3">
      <c r="B851" s="14"/>
      <c r="C851" s="14"/>
    </row>
    <row r="852" spans="2:3" ht="15.75" customHeight="1" x14ac:dyDescent="0.3">
      <c r="B852" s="14"/>
      <c r="C852" s="14"/>
    </row>
    <row r="853" spans="2:3" ht="15.75" customHeight="1" x14ac:dyDescent="0.3">
      <c r="B853" s="14"/>
      <c r="C853" s="14"/>
    </row>
    <row r="854" spans="2:3" ht="15.75" customHeight="1" x14ac:dyDescent="0.3">
      <c r="B854" s="14"/>
      <c r="C854" s="14"/>
    </row>
    <row r="855" spans="2:3" ht="15.75" customHeight="1" x14ac:dyDescent="0.3">
      <c r="B855" s="14"/>
      <c r="C855" s="14"/>
    </row>
    <row r="856" spans="2:3" ht="15.75" customHeight="1" x14ac:dyDescent="0.3">
      <c r="B856" s="14"/>
      <c r="C856" s="14"/>
    </row>
    <row r="857" spans="2:3" ht="15.75" customHeight="1" x14ac:dyDescent="0.3">
      <c r="B857" s="14"/>
      <c r="C857" s="14"/>
    </row>
    <row r="858" spans="2:3" ht="15.75" customHeight="1" x14ac:dyDescent="0.3">
      <c r="B858" s="14"/>
      <c r="C858" s="14"/>
    </row>
    <row r="859" spans="2:3" ht="15.75" customHeight="1" x14ac:dyDescent="0.3">
      <c r="B859" s="14"/>
      <c r="C859" s="14"/>
    </row>
    <row r="860" spans="2:3" ht="15.75" customHeight="1" x14ac:dyDescent="0.3">
      <c r="B860" s="14"/>
      <c r="C860" s="14"/>
    </row>
    <row r="861" spans="2:3" ht="15.75" customHeight="1" x14ac:dyDescent="0.3">
      <c r="B861" s="14"/>
      <c r="C861" s="14"/>
    </row>
    <row r="862" spans="2:3" ht="15.75" customHeight="1" x14ac:dyDescent="0.3">
      <c r="B862" s="14"/>
      <c r="C862" s="14"/>
    </row>
    <row r="863" spans="2:3" ht="15.75" customHeight="1" x14ac:dyDescent="0.3">
      <c r="B863" s="14"/>
      <c r="C863" s="14"/>
    </row>
    <row r="864" spans="2:3" ht="15.75" customHeight="1" x14ac:dyDescent="0.3">
      <c r="B864" s="14"/>
      <c r="C864" s="14"/>
    </row>
    <row r="865" spans="2:3" ht="15.75" customHeight="1" x14ac:dyDescent="0.3">
      <c r="B865" s="14"/>
      <c r="C865" s="14"/>
    </row>
    <row r="866" spans="2:3" ht="15.75" customHeight="1" x14ac:dyDescent="0.3">
      <c r="B866" s="14"/>
      <c r="C866" s="14"/>
    </row>
    <row r="867" spans="2:3" ht="15.75" customHeight="1" x14ac:dyDescent="0.3">
      <c r="B867" s="14"/>
      <c r="C867" s="14"/>
    </row>
    <row r="868" spans="2:3" ht="15.75" customHeight="1" x14ac:dyDescent="0.3">
      <c r="B868" s="14"/>
      <c r="C868" s="14"/>
    </row>
    <row r="869" spans="2:3" ht="15.75" customHeight="1" x14ac:dyDescent="0.3">
      <c r="B869" s="14"/>
      <c r="C869" s="14"/>
    </row>
    <row r="870" spans="2:3" ht="15.75" customHeight="1" x14ac:dyDescent="0.3">
      <c r="B870" s="14"/>
      <c r="C870" s="14"/>
    </row>
    <row r="871" spans="2:3" ht="15.75" customHeight="1" x14ac:dyDescent="0.3">
      <c r="B871" s="14"/>
      <c r="C871" s="14"/>
    </row>
    <row r="872" spans="2:3" ht="15.75" customHeight="1" x14ac:dyDescent="0.3">
      <c r="B872" s="14"/>
      <c r="C872" s="14"/>
    </row>
    <row r="873" spans="2:3" ht="15.75" customHeight="1" x14ac:dyDescent="0.3">
      <c r="B873" s="14"/>
      <c r="C873" s="14"/>
    </row>
    <row r="874" spans="2:3" ht="15.75" customHeight="1" x14ac:dyDescent="0.3">
      <c r="B874" s="14"/>
      <c r="C874" s="14"/>
    </row>
    <row r="875" spans="2:3" ht="15.75" customHeight="1" x14ac:dyDescent="0.3">
      <c r="B875" s="14"/>
      <c r="C875" s="14"/>
    </row>
    <row r="876" spans="2:3" ht="15.75" customHeight="1" x14ac:dyDescent="0.3">
      <c r="B876" s="14"/>
      <c r="C876" s="14"/>
    </row>
    <row r="877" spans="2:3" ht="15.75" customHeight="1" x14ac:dyDescent="0.3">
      <c r="B877" s="14"/>
      <c r="C877" s="14"/>
    </row>
    <row r="878" spans="2:3" ht="15.75" customHeight="1" x14ac:dyDescent="0.3">
      <c r="B878" s="14"/>
      <c r="C878" s="14"/>
    </row>
    <row r="879" spans="2:3" ht="15.75" customHeight="1" x14ac:dyDescent="0.3">
      <c r="B879" s="14"/>
      <c r="C879" s="14"/>
    </row>
    <row r="880" spans="2:3" ht="15.75" customHeight="1" x14ac:dyDescent="0.3">
      <c r="B880" s="14"/>
      <c r="C880" s="14"/>
    </row>
    <row r="881" spans="2:3" ht="15.75" customHeight="1" x14ac:dyDescent="0.3">
      <c r="B881" s="14"/>
      <c r="C881" s="14"/>
    </row>
    <row r="882" spans="2:3" ht="15.75" customHeight="1" x14ac:dyDescent="0.3">
      <c r="B882" s="14"/>
      <c r="C882" s="14"/>
    </row>
    <row r="883" spans="2:3" ht="15.75" customHeight="1" x14ac:dyDescent="0.3">
      <c r="B883" s="14"/>
      <c r="C883" s="14"/>
    </row>
    <row r="884" spans="2:3" ht="15.75" customHeight="1" x14ac:dyDescent="0.3">
      <c r="B884" s="14"/>
      <c r="C884" s="14"/>
    </row>
    <row r="885" spans="2:3" ht="15.75" customHeight="1" x14ac:dyDescent="0.3">
      <c r="B885" s="14"/>
      <c r="C885" s="14"/>
    </row>
    <row r="886" spans="2:3" ht="15.75" customHeight="1" x14ac:dyDescent="0.3">
      <c r="B886" s="14"/>
      <c r="C886" s="14"/>
    </row>
    <row r="887" spans="2:3" ht="15.75" customHeight="1" x14ac:dyDescent="0.3">
      <c r="B887" s="14"/>
      <c r="C887" s="14"/>
    </row>
    <row r="888" spans="2:3" ht="15.75" customHeight="1" x14ac:dyDescent="0.3">
      <c r="B888" s="14"/>
      <c r="C888" s="14"/>
    </row>
    <row r="889" spans="2:3" ht="15.75" customHeight="1" x14ac:dyDescent="0.3">
      <c r="B889" s="14"/>
      <c r="C889" s="14"/>
    </row>
    <row r="890" spans="2:3" ht="15.75" customHeight="1" x14ac:dyDescent="0.3">
      <c r="B890" s="14"/>
      <c r="C890" s="14"/>
    </row>
    <row r="891" spans="2:3" ht="15.75" customHeight="1" x14ac:dyDescent="0.3">
      <c r="B891" s="14"/>
      <c r="C891" s="14"/>
    </row>
    <row r="892" spans="2:3" ht="15.75" customHeight="1" x14ac:dyDescent="0.3">
      <c r="B892" s="14"/>
      <c r="C892" s="14"/>
    </row>
    <row r="893" spans="2:3" ht="15.75" customHeight="1" x14ac:dyDescent="0.3">
      <c r="B893" s="14"/>
      <c r="C893" s="14"/>
    </row>
    <row r="894" spans="2:3" ht="15.75" customHeight="1" x14ac:dyDescent="0.3">
      <c r="B894" s="14"/>
      <c r="C894" s="14"/>
    </row>
    <row r="895" spans="2:3" ht="15.75" customHeight="1" x14ac:dyDescent="0.3">
      <c r="B895" s="14"/>
      <c r="C895" s="14"/>
    </row>
    <row r="896" spans="2:3" ht="15.75" customHeight="1" x14ac:dyDescent="0.3">
      <c r="B896" s="14"/>
      <c r="C896" s="14"/>
    </row>
    <row r="897" spans="2:3" ht="15.75" customHeight="1" x14ac:dyDescent="0.3">
      <c r="B897" s="14"/>
      <c r="C897" s="14"/>
    </row>
    <row r="898" spans="2:3" ht="15.75" customHeight="1" x14ac:dyDescent="0.3">
      <c r="B898" s="14"/>
      <c r="C898" s="14"/>
    </row>
    <row r="899" spans="2:3" ht="15.75" customHeight="1" x14ac:dyDescent="0.3">
      <c r="B899" s="14"/>
      <c r="C899" s="14"/>
    </row>
    <row r="900" spans="2:3" ht="15.75" customHeight="1" x14ac:dyDescent="0.3">
      <c r="B900" s="14"/>
      <c r="C900" s="14"/>
    </row>
    <row r="901" spans="2:3" ht="15.75" customHeight="1" x14ac:dyDescent="0.3">
      <c r="B901" s="14"/>
      <c r="C901" s="14"/>
    </row>
    <row r="902" spans="2:3" ht="15.75" customHeight="1" x14ac:dyDescent="0.3">
      <c r="B902" s="14"/>
      <c r="C902" s="14"/>
    </row>
    <row r="903" spans="2:3" ht="15.75" customHeight="1" x14ac:dyDescent="0.3">
      <c r="B903" s="14"/>
      <c r="C903" s="14"/>
    </row>
    <row r="904" spans="2:3" ht="15.75" customHeight="1" x14ac:dyDescent="0.3">
      <c r="B904" s="14"/>
      <c r="C904" s="14"/>
    </row>
    <row r="905" spans="2:3" ht="15.75" customHeight="1" x14ac:dyDescent="0.3">
      <c r="B905" s="14"/>
      <c r="C905" s="14"/>
    </row>
    <row r="906" spans="2:3" ht="15.75" customHeight="1" x14ac:dyDescent="0.3">
      <c r="B906" s="14"/>
      <c r="C906" s="14"/>
    </row>
    <row r="907" spans="2:3" ht="15.75" customHeight="1" x14ac:dyDescent="0.3">
      <c r="B907" s="14"/>
      <c r="C907" s="14"/>
    </row>
    <row r="908" spans="2:3" ht="15.75" customHeight="1" x14ac:dyDescent="0.3">
      <c r="B908" s="14"/>
      <c r="C908" s="14"/>
    </row>
    <row r="909" spans="2:3" ht="15.75" customHeight="1" x14ac:dyDescent="0.3">
      <c r="B909" s="14"/>
      <c r="C909" s="14"/>
    </row>
    <row r="910" spans="2:3" ht="15.75" customHeight="1" x14ac:dyDescent="0.3">
      <c r="B910" s="14"/>
      <c r="C910" s="14"/>
    </row>
    <row r="911" spans="2:3" ht="15.75" customHeight="1" x14ac:dyDescent="0.3">
      <c r="B911" s="14"/>
      <c r="C911" s="14"/>
    </row>
    <row r="912" spans="2:3" ht="15.75" customHeight="1" x14ac:dyDescent="0.3">
      <c r="B912" s="14"/>
      <c r="C912" s="14"/>
    </row>
    <row r="913" spans="2:3" ht="15.75" customHeight="1" x14ac:dyDescent="0.3">
      <c r="B913" s="14"/>
      <c r="C913" s="14"/>
    </row>
    <row r="914" spans="2:3" ht="15.75" customHeight="1" x14ac:dyDescent="0.3">
      <c r="B914" s="14"/>
      <c r="C914" s="14"/>
    </row>
    <row r="915" spans="2:3" ht="15.75" customHeight="1" x14ac:dyDescent="0.3">
      <c r="B915" s="14"/>
      <c r="C915" s="14"/>
    </row>
    <row r="916" spans="2:3" ht="15.75" customHeight="1" x14ac:dyDescent="0.3">
      <c r="B916" s="14"/>
      <c r="C916" s="14"/>
    </row>
    <row r="917" spans="2:3" ht="15.75" customHeight="1" x14ac:dyDescent="0.3">
      <c r="B917" s="14"/>
      <c r="C917" s="14"/>
    </row>
    <row r="918" spans="2:3" ht="15.75" customHeight="1" x14ac:dyDescent="0.3">
      <c r="B918" s="14"/>
      <c r="C918" s="14"/>
    </row>
    <row r="919" spans="2:3" ht="15.75" customHeight="1" x14ac:dyDescent="0.3">
      <c r="B919" s="14"/>
      <c r="C919" s="14"/>
    </row>
    <row r="920" spans="2:3" ht="15.75" customHeight="1" x14ac:dyDescent="0.3">
      <c r="B920" s="14"/>
      <c r="C920" s="14"/>
    </row>
    <row r="921" spans="2:3" ht="15.75" customHeight="1" x14ac:dyDescent="0.3">
      <c r="B921" s="14"/>
      <c r="C921" s="14"/>
    </row>
    <row r="922" spans="2:3" ht="15.75" customHeight="1" x14ac:dyDescent="0.3">
      <c r="B922" s="14"/>
      <c r="C922" s="14"/>
    </row>
    <row r="923" spans="2:3" ht="15.75" customHeight="1" x14ac:dyDescent="0.3">
      <c r="B923" s="14"/>
      <c r="C923" s="14"/>
    </row>
    <row r="924" spans="2:3" ht="15.75" customHeight="1" x14ac:dyDescent="0.3">
      <c r="B924" s="14"/>
      <c r="C924" s="14"/>
    </row>
    <row r="925" spans="2:3" ht="15.75" customHeight="1" x14ac:dyDescent="0.3">
      <c r="B925" s="14"/>
      <c r="C925" s="14"/>
    </row>
    <row r="926" spans="2:3" ht="15.75" customHeight="1" x14ac:dyDescent="0.3">
      <c r="B926" s="14"/>
      <c r="C926" s="14"/>
    </row>
    <row r="927" spans="2:3" ht="15.75" customHeight="1" x14ac:dyDescent="0.3">
      <c r="B927" s="14"/>
      <c r="C927" s="14"/>
    </row>
    <row r="928" spans="2:3" ht="15.75" customHeight="1" x14ac:dyDescent="0.3">
      <c r="B928" s="14"/>
      <c r="C928" s="14"/>
    </row>
    <row r="929" spans="2:3" ht="15.75" customHeight="1" x14ac:dyDescent="0.3">
      <c r="B929" s="14"/>
      <c r="C929" s="14"/>
    </row>
    <row r="930" spans="2:3" ht="15.75" customHeight="1" x14ac:dyDescent="0.3">
      <c r="B930" s="14"/>
      <c r="C930" s="14"/>
    </row>
    <row r="931" spans="2:3" ht="15.75" customHeight="1" x14ac:dyDescent="0.3">
      <c r="B931" s="14"/>
      <c r="C931" s="14"/>
    </row>
    <row r="932" spans="2:3" ht="15.75" customHeight="1" x14ac:dyDescent="0.3">
      <c r="B932" s="14"/>
      <c r="C932" s="14"/>
    </row>
    <row r="933" spans="2:3" ht="15.75" customHeight="1" x14ac:dyDescent="0.3">
      <c r="B933" s="14"/>
      <c r="C933" s="14"/>
    </row>
    <row r="934" spans="2:3" ht="15.75" customHeight="1" x14ac:dyDescent="0.3">
      <c r="B934" s="14"/>
      <c r="C934" s="14"/>
    </row>
    <row r="935" spans="2:3" ht="15.75" customHeight="1" x14ac:dyDescent="0.3">
      <c r="B935" s="14"/>
      <c r="C935" s="14"/>
    </row>
    <row r="936" spans="2:3" ht="15.75" customHeight="1" x14ac:dyDescent="0.3">
      <c r="B936" s="14"/>
      <c r="C936" s="14"/>
    </row>
    <row r="937" spans="2:3" ht="15.75" customHeight="1" x14ac:dyDescent="0.3">
      <c r="B937" s="14"/>
      <c r="C937" s="14"/>
    </row>
    <row r="938" spans="2:3" ht="15.75" customHeight="1" x14ac:dyDescent="0.3">
      <c r="B938" s="14"/>
      <c r="C938" s="14"/>
    </row>
    <row r="939" spans="2:3" ht="15.75" customHeight="1" x14ac:dyDescent="0.3">
      <c r="B939" s="14"/>
      <c r="C939" s="14"/>
    </row>
    <row r="940" spans="2:3" ht="15.75" customHeight="1" x14ac:dyDescent="0.3">
      <c r="B940" s="14"/>
      <c r="C940" s="14"/>
    </row>
    <row r="941" spans="2:3" ht="15.75" customHeight="1" x14ac:dyDescent="0.3">
      <c r="B941" s="14"/>
      <c r="C941" s="14"/>
    </row>
    <row r="942" spans="2:3" ht="15.75" customHeight="1" x14ac:dyDescent="0.3">
      <c r="B942" s="14"/>
      <c r="C942" s="14"/>
    </row>
    <row r="943" spans="2:3" ht="15.75" customHeight="1" x14ac:dyDescent="0.3">
      <c r="B943" s="14"/>
      <c r="C943" s="14"/>
    </row>
    <row r="944" spans="2:3" ht="15.75" customHeight="1" x14ac:dyDescent="0.3">
      <c r="B944" s="14"/>
      <c r="C944" s="14"/>
    </row>
    <row r="945" spans="2:3" ht="15.75" customHeight="1" x14ac:dyDescent="0.3">
      <c r="B945" s="14"/>
      <c r="C945" s="14"/>
    </row>
    <row r="946" spans="2:3" ht="15.75" customHeight="1" x14ac:dyDescent="0.3">
      <c r="B946" s="14"/>
      <c r="C946" s="14"/>
    </row>
    <row r="947" spans="2:3" ht="15.75" customHeight="1" x14ac:dyDescent="0.3">
      <c r="B947" s="14"/>
      <c r="C947" s="14"/>
    </row>
    <row r="948" spans="2:3" ht="15.75" customHeight="1" x14ac:dyDescent="0.3">
      <c r="B948" s="14"/>
      <c r="C948" s="14"/>
    </row>
    <row r="949" spans="2:3" ht="15.75" customHeight="1" x14ac:dyDescent="0.3">
      <c r="B949" s="14"/>
      <c r="C949" s="14"/>
    </row>
    <row r="950" spans="2:3" ht="15.75" customHeight="1" x14ac:dyDescent="0.3">
      <c r="B950" s="14"/>
      <c r="C950" s="14"/>
    </row>
    <row r="951" spans="2:3" ht="15.75" customHeight="1" x14ac:dyDescent="0.3">
      <c r="B951" s="14"/>
      <c r="C951" s="14"/>
    </row>
    <row r="952" spans="2:3" ht="15.75" customHeight="1" x14ac:dyDescent="0.3">
      <c r="B952" s="14"/>
      <c r="C952" s="14"/>
    </row>
    <row r="953" spans="2:3" ht="15.75" customHeight="1" x14ac:dyDescent="0.3">
      <c r="B953" s="14"/>
      <c r="C953" s="14"/>
    </row>
    <row r="954" spans="2:3" ht="15.75" customHeight="1" x14ac:dyDescent="0.3">
      <c r="B954" s="14"/>
      <c r="C954" s="14"/>
    </row>
    <row r="955" spans="2:3" ht="15.75" customHeight="1" x14ac:dyDescent="0.3">
      <c r="B955" s="14"/>
      <c r="C955" s="14"/>
    </row>
    <row r="956" spans="2:3" ht="15.75" customHeight="1" x14ac:dyDescent="0.3">
      <c r="B956" s="14"/>
      <c r="C956" s="14"/>
    </row>
    <row r="957" spans="2:3" ht="15.75" customHeight="1" x14ac:dyDescent="0.3">
      <c r="B957" s="14"/>
      <c r="C957" s="14"/>
    </row>
    <row r="958" spans="2:3" ht="15.75" customHeight="1" x14ac:dyDescent="0.3">
      <c r="B958" s="14"/>
      <c r="C958" s="14"/>
    </row>
    <row r="959" spans="2:3" ht="15.75" customHeight="1" x14ac:dyDescent="0.3">
      <c r="B959" s="14"/>
      <c r="C959" s="14"/>
    </row>
    <row r="960" spans="2:3" ht="15.75" customHeight="1" x14ac:dyDescent="0.3">
      <c r="B960" s="14"/>
      <c r="C960" s="14"/>
    </row>
    <row r="961" spans="2:3" ht="15.75" customHeight="1" x14ac:dyDescent="0.3">
      <c r="B961" s="14"/>
      <c r="C961" s="14"/>
    </row>
    <row r="962" spans="2:3" ht="15.75" customHeight="1" x14ac:dyDescent="0.3">
      <c r="B962" s="14"/>
      <c r="C962" s="14"/>
    </row>
    <row r="963" spans="2:3" ht="15.75" customHeight="1" x14ac:dyDescent="0.3">
      <c r="B963" s="14"/>
      <c r="C963" s="14"/>
    </row>
    <row r="964" spans="2:3" ht="15.75" customHeight="1" x14ac:dyDescent="0.3">
      <c r="B964" s="14"/>
      <c r="C964" s="14"/>
    </row>
    <row r="965" spans="2:3" ht="15.75" customHeight="1" x14ac:dyDescent="0.3">
      <c r="B965" s="14"/>
      <c r="C965" s="14"/>
    </row>
    <row r="966" spans="2:3" ht="15.75" customHeight="1" x14ac:dyDescent="0.3">
      <c r="B966" s="14"/>
      <c r="C966" s="14"/>
    </row>
    <row r="967" spans="2:3" ht="15.75" customHeight="1" x14ac:dyDescent="0.3">
      <c r="B967" s="14"/>
      <c r="C967" s="14"/>
    </row>
    <row r="968" spans="2:3" ht="15.75" customHeight="1" x14ac:dyDescent="0.3">
      <c r="B968" s="14"/>
      <c r="C968" s="14"/>
    </row>
    <row r="969" spans="2:3" ht="15.75" customHeight="1" x14ac:dyDescent="0.3">
      <c r="B969" s="14"/>
      <c r="C969" s="14"/>
    </row>
    <row r="970" spans="2:3" ht="15.75" customHeight="1" x14ac:dyDescent="0.3">
      <c r="B970" s="14"/>
      <c r="C970" s="14"/>
    </row>
    <row r="971" spans="2:3" ht="15.75" customHeight="1" x14ac:dyDescent="0.3">
      <c r="B971" s="14"/>
      <c r="C971" s="14"/>
    </row>
    <row r="972" spans="2:3" ht="15.75" customHeight="1" x14ac:dyDescent="0.3">
      <c r="B972" s="14"/>
      <c r="C972" s="14"/>
    </row>
    <row r="973" spans="2:3" ht="15.75" customHeight="1" x14ac:dyDescent="0.3">
      <c r="B973" s="14"/>
      <c r="C973" s="14"/>
    </row>
    <row r="974" spans="2:3" ht="15.75" customHeight="1" x14ac:dyDescent="0.3">
      <c r="B974" s="14"/>
      <c r="C974" s="14"/>
    </row>
    <row r="975" spans="2:3" ht="15.75" customHeight="1" x14ac:dyDescent="0.3">
      <c r="B975" s="14"/>
      <c r="C975" s="14"/>
    </row>
    <row r="976" spans="2:3" ht="15.75" customHeight="1" x14ac:dyDescent="0.3">
      <c r="B976" s="14"/>
      <c r="C976" s="14"/>
    </row>
    <row r="977" spans="2:3" ht="15.75" customHeight="1" x14ac:dyDescent="0.3">
      <c r="B977" s="14"/>
      <c r="C977" s="14"/>
    </row>
    <row r="978" spans="2:3" ht="15.75" customHeight="1" x14ac:dyDescent="0.3">
      <c r="B978" s="14"/>
      <c r="C978" s="14"/>
    </row>
    <row r="979" spans="2:3" ht="15.75" customHeight="1" x14ac:dyDescent="0.3">
      <c r="B979" s="14"/>
      <c r="C979" s="14"/>
    </row>
    <row r="980" spans="2:3" ht="15.75" customHeight="1" x14ac:dyDescent="0.3">
      <c r="B980" s="14"/>
      <c r="C980" s="14"/>
    </row>
    <row r="981" spans="2:3" ht="15.75" customHeight="1" x14ac:dyDescent="0.3">
      <c r="B981" s="14"/>
      <c r="C981" s="14"/>
    </row>
    <row r="982" spans="2:3" ht="15.75" customHeight="1" x14ac:dyDescent="0.3">
      <c r="B982" s="14"/>
      <c r="C982" s="14"/>
    </row>
    <row r="983" spans="2:3" ht="15.75" customHeight="1" x14ac:dyDescent="0.3">
      <c r="B983" s="14"/>
      <c r="C983" s="14"/>
    </row>
    <row r="984" spans="2:3" ht="15.75" customHeight="1" x14ac:dyDescent="0.3">
      <c r="B984" s="14"/>
      <c r="C984" s="14"/>
    </row>
    <row r="985" spans="2:3" ht="15.75" customHeight="1" x14ac:dyDescent="0.3">
      <c r="B985" s="14"/>
      <c r="C985" s="14"/>
    </row>
    <row r="986" spans="2:3" ht="15.75" customHeight="1" x14ac:dyDescent="0.3">
      <c r="B986" s="14"/>
      <c r="C986" s="14"/>
    </row>
    <row r="987" spans="2:3" ht="15.75" customHeight="1" x14ac:dyDescent="0.3">
      <c r="B987" s="14"/>
      <c r="C987" s="14"/>
    </row>
    <row r="988" spans="2:3" ht="15.75" customHeight="1" x14ac:dyDescent="0.3">
      <c r="B988" s="14"/>
      <c r="C988" s="14"/>
    </row>
    <row r="989" spans="2:3" ht="15.75" customHeight="1" x14ac:dyDescent="0.3">
      <c r="B989" s="14"/>
      <c r="C989" s="14"/>
    </row>
    <row r="990" spans="2:3" ht="15.75" customHeight="1" x14ac:dyDescent="0.3">
      <c r="B990" s="14"/>
      <c r="C990" s="14"/>
    </row>
    <row r="991" spans="2:3" ht="15.75" customHeight="1" x14ac:dyDescent="0.3">
      <c r="B991" s="14"/>
      <c r="C991" s="14"/>
    </row>
    <row r="992" spans="2:3" ht="15.75" customHeight="1" x14ac:dyDescent="0.3">
      <c r="B992" s="14"/>
      <c r="C992" s="14"/>
    </row>
    <row r="993" spans="2:3" ht="15.75" customHeight="1" x14ac:dyDescent="0.3">
      <c r="B993" s="14"/>
      <c r="C993" s="14"/>
    </row>
    <row r="994" spans="2:3" ht="15.75" customHeight="1" x14ac:dyDescent="0.3">
      <c r="B994" s="14"/>
      <c r="C994" s="14"/>
    </row>
    <row r="995" spans="2:3" ht="15.75" customHeight="1" x14ac:dyDescent="0.3">
      <c r="B995" s="14"/>
      <c r="C995" s="14"/>
    </row>
    <row r="996" spans="2:3" ht="15.75" customHeight="1" x14ac:dyDescent="0.3">
      <c r="B996" s="14"/>
      <c r="C996" s="14"/>
    </row>
    <row r="997" spans="2:3" ht="15.75" customHeight="1" x14ac:dyDescent="0.3">
      <c r="B997" s="14"/>
      <c r="C997" s="14"/>
    </row>
  </sheetData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39F5-B0A5-4B9C-A703-EF7894CBA9B6}">
  <dimension ref="A1:C31"/>
  <sheetViews>
    <sheetView topLeftCell="A2" zoomScale="70" zoomScaleNormal="70" workbookViewId="0">
      <selection activeCell="A2" sqref="A2:A21"/>
    </sheetView>
  </sheetViews>
  <sheetFormatPr baseColWidth="10" defaultRowHeight="15" x14ac:dyDescent="0.25"/>
  <cols>
    <col min="1" max="1" width="68.77734375" style="24" customWidth="1"/>
    <col min="2" max="2" width="63.5546875" style="29" customWidth="1"/>
    <col min="3" max="3" width="81.5546875" style="31" customWidth="1"/>
    <col min="4" max="16384" width="11.5546875" style="24"/>
  </cols>
  <sheetData>
    <row r="1" spans="1:3" ht="34.799999999999997" customHeight="1" x14ac:dyDescent="0.25">
      <c r="A1" s="25" t="s">
        <v>264</v>
      </c>
      <c r="B1" s="25" t="s">
        <v>263</v>
      </c>
      <c r="C1" s="26" t="s">
        <v>274</v>
      </c>
    </row>
    <row r="2" spans="1:3" ht="57" customHeight="1" x14ac:dyDescent="0.25">
      <c r="A2" s="53" t="s">
        <v>276</v>
      </c>
      <c r="B2" s="27" t="s">
        <v>35</v>
      </c>
      <c r="C2" s="30" t="s">
        <v>262</v>
      </c>
    </row>
    <row r="3" spans="1:3" ht="57" customHeight="1" x14ac:dyDescent="0.25">
      <c r="A3" s="53"/>
      <c r="B3" s="27" t="s">
        <v>1</v>
      </c>
      <c r="C3" s="30" t="s">
        <v>241</v>
      </c>
    </row>
    <row r="4" spans="1:3" ht="57" customHeight="1" x14ac:dyDescent="0.25">
      <c r="A4" s="53"/>
      <c r="B4" s="27" t="s">
        <v>2</v>
      </c>
      <c r="C4" s="30" t="s">
        <v>242</v>
      </c>
    </row>
    <row r="5" spans="1:3" ht="57" customHeight="1" x14ac:dyDescent="0.25">
      <c r="A5" s="53"/>
      <c r="B5" s="27" t="s">
        <v>36</v>
      </c>
      <c r="C5" s="30" t="s">
        <v>243</v>
      </c>
    </row>
    <row r="6" spans="1:3" ht="57" customHeight="1" x14ac:dyDescent="0.25">
      <c r="A6" s="53"/>
      <c r="B6" s="27" t="s">
        <v>4</v>
      </c>
      <c r="C6" s="30" t="s">
        <v>266</v>
      </c>
    </row>
    <row r="7" spans="1:3" ht="57" customHeight="1" x14ac:dyDescent="0.25">
      <c r="A7" s="53"/>
      <c r="B7" s="27" t="s">
        <v>5</v>
      </c>
      <c r="C7" s="30" t="s">
        <v>244</v>
      </c>
    </row>
    <row r="8" spans="1:3" ht="57" customHeight="1" x14ac:dyDescent="0.25">
      <c r="A8" s="53"/>
      <c r="B8" s="27" t="s">
        <v>6</v>
      </c>
      <c r="C8" s="30" t="s">
        <v>267</v>
      </c>
    </row>
    <row r="9" spans="1:3" ht="57" customHeight="1" x14ac:dyDescent="0.25">
      <c r="A9" s="53"/>
      <c r="B9" s="27" t="s">
        <v>7</v>
      </c>
      <c r="C9" s="30" t="s">
        <v>245</v>
      </c>
    </row>
    <row r="10" spans="1:3" ht="57" customHeight="1" x14ac:dyDescent="0.25">
      <c r="A10" s="53"/>
      <c r="B10" s="27" t="s">
        <v>8</v>
      </c>
      <c r="C10" s="30" t="s">
        <v>268</v>
      </c>
    </row>
    <row r="11" spans="1:3" ht="57" customHeight="1" x14ac:dyDescent="0.25">
      <c r="A11" s="53"/>
      <c r="B11" s="27" t="s">
        <v>9</v>
      </c>
      <c r="C11" s="30" t="s">
        <v>246</v>
      </c>
    </row>
    <row r="12" spans="1:3" ht="57" customHeight="1" x14ac:dyDescent="0.25">
      <c r="A12" s="53"/>
      <c r="B12" s="27" t="s">
        <v>10</v>
      </c>
      <c r="C12" s="30" t="s">
        <v>247</v>
      </c>
    </row>
    <row r="13" spans="1:3" ht="57" customHeight="1" x14ac:dyDescent="0.25">
      <c r="A13" s="53"/>
      <c r="B13" s="27" t="s">
        <v>11</v>
      </c>
      <c r="C13" s="30" t="s">
        <v>248</v>
      </c>
    </row>
    <row r="14" spans="1:3" ht="57" customHeight="1" x14ac:dyDescent="0.25">
      <c r="A14" s="53"/>
      <c r="B14" s="27" t="s">
        <v>12</v>
      </c>
      <c r="C14" s="30" t="s">
        <v>269</v>
      </c>
    </row>
    <row r="15" spans="1:3" ht="57" customHeight="1" x14ac:dyDescent="0.25">
      <c r="A15" s="53"/>
      <c r="B15" s="27" t="s">
        <v>13</v>
      </c>
      <c r="C15" s="30" t="s">
        <v>270</v>
      </c>
    </row>
    <row r="16" spans="1:3" ht="57" customHeight="1" x14ac:dyDescent="0.25">
      <c r="A16" s="53"/>
      <c r="B16" s="34" t="s">
        <v>14</v>
      </c>
      <c r="C16" s="30" t="s">
        <v>249</v>
      </c>
    </row>
    <row r="17" spans="1:3" ht="57" customHeight="1" x14ac:dyDescent="0.25">
      <c r="A17" s="53"/>
      <c r="B17" s="27" t="s">
        <v>15</v>
      </c>
      <c r="C17" s="30" t="s">
        <v>271</v>
      </c>
    </row>
    <row r="18" spans="1:3" ht="57" customHeight="1" x14ac:dyDescent="0.25">
      <c r="A18" s="53"/>
      <c r="B18" s="27" t="s">
        <v>16</v>
      </c>
      <c r="C18" s="30" t="s">
        <v>250</v>
      </c>
    </row>
    <row r="19" spans="1:3" ht="57" customHeight="1" x14ac:dyDescent="0.25">
      <c r="A19" s="53"/>
      <c r="B19" s="27" t="s">
        <v>17</v>
      </c>
      <c r="C19" s="30" t="s">
        <v>251</v>
      </c>
    </row>
    <row r="20" spans="1:3" ht="57" customHeight="1" x14ac:dyDescent="0.25">
      <c r="A20" s="53"/>
      <c r="B20" s="27" t="s">
        <v>18</v>
      </c>
      <c r="C20" s="30" t="s">
        <v>252</v>
      </c>
    </row>
    <row r="21" spans="1:3" ht="57" customHeight="1" x14ac:dyDescent="0.25">
      <c r="A21" s="53"/>
      <c r="B21" s="27" t="s">
        <v>38</v>
      </c>
      <c r="C21" s="30" t="s">
        <v>253</v>
      </c>
    </row>
    <row r="22" spans="1:3" ht="57" customHeight="1" x14ac:dyDescent="0.25">
      <c r="A22" s="53" t="s">
        <v>265</v>
      </c>
      <c r="B22" s="28" t="s">
        <v>39</v>
      </c>
      <c r="C22" s="30" t="s">
        <v>254</v>
      </c>
    </row>
    <row r="23" spans="1:3" ht="57" customHeight="1" x14ac:dyDescent="0.25">
      <c r="A23" s="53"/>
      <c r="B23" s="28" t="s">
        <v>40</v>
      </c>
      <c r="C23" s="30" t="s">
        <v>255</v>
      </c>
    </row>
    <row r="24" spans="1:3" ht="57" customHeight="1" x14ac:dyDescent="0.25">
      <c r="A24" s="53"/>
      <c r="B24" s="28" t="s">
        <v>41</v>
      </c>
      <c r="C24" s="30" t="s">
        <v>256</v>
      </c>
    </row>
    <row r="25" spans="1:3" ht="57" customHeight="1" x14ac:dyDescent="0.25">
      <c r="A25" s="53"/>
      <c r="B25" s="28" t="s">
        <v>42</v>
      </c>
      <c r="C25" s="30" t="s">
        <v>257</v>
      </c>
    </row>
    <row r="26" spans="1:3" ht="57" customHeight="1" x14ac:dyDescent="0.25">
      <c r="A26" s="53"/>
      <c r="B26" s="28" t="s">
        <v>43</v>
      </c>
      <c r="C26" s="30" t="s">
        <v>258</v>
      </c>
    </row>
    <row r="27" spans="1:3" ht="57" customHeight="1" x14ac:dyDescent="0.25">
      <c r="A27" s="53"/>
      <c r="B27" s="28" t="s">
        <v>44</v>
      </c>
      <c r="C27" s="30" t="s">
        <v>259</v>
      </c>
    </row>
    <row r="28" spans="1:3" ht="57" customHeight="1" x14ac:dyDescent="0.25">
      <c r="A28" s="53"/>
      <c r="B28" s="28" t="s">
        <v>45</v>
      </c>
      <c r="C28" s="30" t="s">
        <v>260</v>
      </c>
    </row>
    <row r="29" spans="1:3" ht="57" customHeight="1" x14ac:dyDescent="0.25">
      <c r="A29" s="53"/>
      <c r="B29" s="28" t="s">
        <v>46</v>
      </c>
      <c r="C29" s="30" t="s">
        <v>272</v>
      </c>
    </row>
    <row r="30" spans="1:3" ht="57" customHeight="1" x14ac:dyDescent="0.25">
      <c r="A30" s="53"/>
      <c r="B30" s="28" t="s">
        <v>47</v>
      </c>
      <c r="C30" s="30" t="s">
        <v>261</v>
      </c>
    </row>
    <row r="31" spans="1:3" ht="57" customHeight="1" x14ac:dyDescent="0.25">
      <c r="A31" s="53"/>
      <c r="B31" s="28" t="s">
        <v>48</v>
      </c>
      <c r="C31" s="30" t="s">
        <v>273</v>
      </c>
    </row>
  </sheetData>
  <mergeCells count="2">
    <mergeCell ref="A2:A21"/>
    <mergeCell ref="A22:A3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00"/>
  <sheetViews>
    <sheetView workbookViewId="0">
      <selection activeCell="B4" sqref="B4"/>
    </sheetView>
  </sheetViews>
  <sheetFormatPr baseColWidth="10" defaultColWidth="14.44140625" defaultRowHeight="15" customHeight="1" x14ac:dyDescent="0.3"/>
  <cols>
    <col min="1" max="6" width="28" customWidth="1"/>
    <col min="7" max="26" width="9.109375" customWidth="1"/>
  </cols>
  <sheetData>
    <row r="1" spans="1:2" ht="21" x14ac:dyDescent="0.4">
      <c r="A1" s="15" t="s">
        <v>231</v>
      </c>
    </row>
    <row r="3" spans="1:2" ht="14.4" x14ac:dyDescent="0.3">
      <c r="A3" s="8" t="s">
        <v>232</v>
      </c>
      <c r="B3" s="5">
        <f>COUNTA('Programación de acciones'!E6:E205)</f>
        <v>0</v>
      </c>
    </row>
    <row r="4" spans="1:2" ht="14.4" x14ac:dyDescent="0.3">
      <c r="A4" s="8" t="s">
        <v>233</v>
      </c>
      <c r="B4" s="5">
        <f>SUM('Programación de acciones'!U6:U205)</f>
        <v>0</v>
      </c>
    </row>
    <row r="5" spans="1:2" ht="14.4" x14ac:dyDescent="0.3">
      <c r="A5" s="8" t="s">
        <v>234</v>
      </c>
      <c r="B5" s="5" t="e">
        <f>AVERAGE('Programación de acciones'!#REF!)</f>
        <v>#REF!</v>
      </c>
    </row>
    <row r="6" spans="1:2" ht="14.4" x14ac:dyDescent="0.3">
      <c r="A6" s="8" t="s">
        <v>235</v>
      </c>
      <c r="B6" s="5" t="e">
        <f>AVERAGE('Programación de acciones'!#REF!)</f>
        <v>#REF!</v>
      </c>
    </row>
    <row r="10" spans="1:2" ht="14.4" x14ac:dyDescent="0.3">
      <c r="A10" s="5" t="s">
        <v>133</v>
      </c>
      <c r="B10" s="5" t="s">
        <v>237</v>
      </c>
    </row>
    <row r="11" spans="1:2" ht="14.4" x14ac:dyDescent="0.3">
      <c r="A11" s="5" t="s">
        <v>115</v>
      </c>
      <c r="B11" s="5" t="s">
        <v>237</v>
      </c>
    </row>
    <row r="12" spans="1:2" ht="14.4" x14ac:dyDescent="0.3">
      <c r="A12" s="5" t="s">
        <v>123</v>
      </c>
      <c r="B12" s="5" t="s">
        <v>237</v>
      </c>
    </row>
    <row r="13" spans="1:2" ht="14.4" x14ac:dyDescent="0.3">
      <c r="A13" s="5" t="s">
        <v>111</v>
      </c>
      <c r="B13" s="5" t="s">
        <v>237</v>
      </c>
    </row>
    <row r="14" spans="1:2" ht="14.4" x14ac:dyDescent="0.3">
      <c r="A14" s="5" t="s">
        <v>65</v>
      </c>
      <c r="B14" s="5" t="s">
        <v>237</v>
      </c>
    </row>
    <row r="15" spans="1:2" ht="14.4" x14ac:dyDescent="0.3">
      <c r="A15" s="5" t="s">
        <v>236</v>
      </c>
      <c r="B15" s="5" t="s">
        <v>237</v>
      </c>
    </row>
    <row r="16" spans="1:2" ht="14.4" x14ac:dyDescent="0.3">
      <c r="A16" s="5" t="s">
        <v>24</v>
      </c>
      <c r="B16" s="5" t="s">
        <v>237</v>
      </c>
    </row>
    <row r="17" spans="1:2" ht="14.4" x14ac:dyDescent="0.3">
      <c r="A17" s="5" t="s">
        <v>83</v>
      </c>
      <c r="B17" s="5" t="s">
        <v>237</v>
      </c>
    </row>
    <row r="18" spans="1:2" ht="14.4" x14ac:dyDescent="0.3">
      <c r="A18" s="5" t="s">
        <v>109</v>
      </c>
      <c r="B18" s="5" t="s">
        <v>237</v>
      </c>
    </row>
    <row r="21" spans="1:2" ht="15.75" customHeight="1" x14ac:dyDescent="0.3"/>
    <row r="22" spans="1:2" ht="15.75" customHeight="1" x14ac:dyDescent="0.3">
      <c r="A22" s="5" t="s">
        <v>29</v>
      </c>
      <c r="B22" s="5">
        <f ca="1">COUNTIF('Programación de acciones'!M:M,A22)</f>
        <v>0</v>
      </c>
    </row>
    <row r="23" spans="1:2" ht="15.75" customHeight="1" x14ac:dyDescent="0.3">
      <c r="A23" s="5" t="s">
        <v>67</v>
      </c>
      <c r="B23" s="5">
        <f ca="1">COUNTIF('Programación de acciones'!M:M,A23)</f>
        <v>0</v>
      </c>
    </row>
    <row r="24" spans="1:2" ht="15.75" customHeight="1" x14ac:dyDescent="0.3">
      <c r="A24" s="5" t="s">
        <v>77</v>
      </c>
      <c r="B24" s="5">
        <f ca="1">COUNTIF('Programación de acciones'!M:M,A24)</f>
        <v>0</v>
      </c>
    </row>
    <row r="25" spans="1:2" ht="15.75" customHeight="1" x14ac:dyDescent="0.3">
      <c r="A25" s="5" t="s">
        <v>84</v>
      </c>
      <c r="B25" s="5">
        <f ca="1">COUNTIF('Programación de acciones'!M:M,A25)</f>
        <v>0</v>
      </c>
    </row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5" right="0.75" top="1" bottom="1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Respuestas de formulario accion</vt:lpstr>
      <vt:lpstr>Orden cronólogico acciones part</vt:lpstr>
      <vt:lpstr>Programación de acciones</vt:lpstr>
      <vt:lpstr>Listas</vt:lpstr>
      <vt:lpstr>Instructivo de diligenciamiento</vt:lpstr>
      <vt:lpstr>Instructivo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Castaño</dc:creator>
  <cp:lastModifiedBy>Nestor Fabian Castaño Ramirez</cp:lastModifiedBy>
  <dcterms:created xsi:type="dcterms:W3CDTF">2026-05-28T19:15:32Z</dcterms:created>
  <dcterms:modified xsi:type="dcterms:W3CDTF">2026-05-28T20:25:38Z</dcterms:modified>
</cp:coreProperties>
</file>